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vantbcgovuk-my.sharepoint.com/personal/gill_glover_havant_gov_uk/Documents/"/>
    </mc:Choice>
  </mc:AlternateContent>
  <xr:revisionPtr revIDLastSave="0" documentId="8_{406514BF-4024-4AF4-BB4A-B12020B592F5}" xr6:coauthVersionLast="47" xr6:coauthVersionMax="47" xr10:uidLastSave="{00000000-0000-0000-0000-000000000000}"/>
  <bookViews>
    <workbookView xWindow="-108" yWindow="-108" windowWidth="23256" windowHeight="12456" tabRatio="304" xr2:uid="{00000000-000D-0000-FFFF-FFFF00000000}"/>
  </bookViews>
  <sheets>
    <sheet name="Phasing" sheetId="10" r:id="rId1"/>
  </sheets>
  <definedNames>
    <definedName name="_xlnm._FilterDatabase" localSheetId="0" hidden="1">Phasing!$B$5:$L$52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2" i="10" l="1"/>
  <c r="K71" i="10"/>
  <c r="L37" i="10"/>
  <c r="K37" i="10"/>
  <c r="J37" i="10"/>
  <c r="I37" i="10"/>
  <c r="H37" i="10"/>
  <c r="G37" i="10"/>
  <c r="F37" i="10"/>
  <c r="E37" i="10"/>
  <c r="K27" i="10"/>
  <c r="H36" i="10"/>
  <c r="H35" i="10"/>
  <c r="G35" i="10"/>
  <c r="L72" i="10" l="1"/>
  <c r="I72" i="10"/>
  <c r="G72" i="10" l="1"/>
  <c r="J72" i="10"/>
  <c r="H63" i="10"/>
  <c r="E63" i="10" s="1"/>
  <c r="G63" i="10"/>
  <c r="F72" i="10"/>
  <c r="G36" i="10"/>
  <c r="H72" i="10" l="1"/>
  <c r="E72" i="10"/>
  <c r="H62" i="10"/>
  <c r="E62" i="10" s="1"/>
  <c r="G62" i="10"/>
  <c r="E52" i="10"/>
  <c r="G52" i="10"/>
  <c r="H52" i="10"/>
  <c r="L27" i="10"/>
  <c r="L71" i="10" s="1"/>
  <c r="J27" i="10" l="1"/>
  <c r="J71" i="10" s="1"/>
  <c r="I27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13" i="10"/>
  <c r="H9" i="10"/>
  <c r="H10" i="10"/>
  <c r="H11" i="10"/>
  <c r="H8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13" i="10"/>
  <c r="G9" i="10"/>
  <c r="G10" i="10"/>
  <c r="G11" i="10"/>
  <c r="G8" i="10"/>
  <c r="I71" i="10" l="1"/>
  <c r="G71" i="10" s="1"/>
  <c r="E71" i="10"/>
  <c r="H71" i="10"/>
  <c r="G27" i="10"/>
  <c r="H61" i="10" l="1"/>
  <c r="H27" i="10" l="1"/>
  <c r="G61" i="10"/>
  <c r="F52" i="10" l="1"/>
  <c r="F27" i="10" l="1"/>
  <c r="F71" i="10" s="1"/>
  <c r="E27" i="10" l="1"/>
</calcChain>
</file>

<file path=xl/sharedStrings.xml><?xml version="1.0" encoding="utf-8"?>
<sst xmlns="http://schemas.openxmlformats.org/spreadsheetml/2006/main" count="166" uniqueCount="88">
  <si>
    <t>0-5 years</t>
  </si>
  <si>
    <t>Windfall sites</t>
  </si>
  <si>
    <t>Capacity</t>
  </si>
  <si>
    <t>No. Built</t>
  </si>
  <si>
    <t>Site Ref.</t>
  </si>
  <si>
    <t>all years</t>
  </si>
  <si>
    <t>Site Information</t>
  </si>
  <si>
    <t>Name</t>
  </si>
  <si>
    <t>Units</t>
  </si>
  <si>
    <t>Former Royal Sailor's Rest</t>
  </si>
  <si>
    <t>RH008</t>
  </si>
  <si>
    <t>Nutrient Load</t>
  </si>
  <si>
    <t>TOTAL NUTRIENTS</t>
  </si>
  <si>
    <t>TOTAL NUTRIENT</t>
  </si>
  <si>
    <t>NUTRIENT</t>
  </si>
  <si>
    <t>DWELLINGS</t>
  </si>
  <si>
    <t>TOTAL DWELLINGS</t>
  </si>
  <si>
    <t>not on most recent trajectory</t>
  </si>
  <si>
    <t>Reg 18 BBFP Ref</t>
  </si>
  <si>
    <t>SHELAA Ref</t>
  </si>
  <si>
    <t>Broad Allocation</t>
  </si>
  <si>
    <t>Allocation</t>
  </si>
  <si>
    <t>Policy 3</t>
  </si>
  <si>
    <t>BL1</t>
  </si>
  <si>
    <t>Havant town Centre</t>
  </si>
  <si>
    <t>BL2</t>
  </si>
  <si>
    <t xml:space="preserve">Civic Campus, Havant </t>
  </si>
  <si>
    <t>BL3</t>
  </si>
  <si>
    <t>Waterlooville Town Centre</t>
  </si>
  <si>
    <t>BL4</t>
  </si>
  <si>
    <t>Leigh Park Town Centre</t>
  </si>
  <si>
    <t>BL05</t>
  </si>
  <si>
    <t>Southleigh Broad Location</t>
  </si>
  <si>
    <t>EM01 &amp; EM02a and b</t>
  </si>
  <si>
    <t>Long Copse Lane (western and main)</t>
  </si>
  <si>
    <t>HA02</t>
  </si>
  <si>
    <t>Helmsley House</t>
  </si>
  <si>
    <t>HA06</t>
  </si>
  <si>
    <t>Land east of Castle Avenue</t>
  </si>
  <si>
    <t>HA09 &amp; HA10</t>
  </si>
  <si>
    <t>Former Oak Park School</t>
  </si>
  <si>
    <t>HA14</t>
  </si>
  <si>
    <t>Palk Road</t>
  </si>
  <si>
    <t>HA20</t>
  </si>
  <si>
    <t>Kingscroft Farm</t>
  </si>
  <si>
    <t>HA21</t>
  </si>
  <si>
    <t xml:space="preserve">Portsmouth Water Headquarters </t>
  </si>
  <si>
    <t>LP01</t>
  </si>
  <si>
    <t>Cabbagefield Row</t>
  </si>
  <si>
    <t>LP02</t>
  </si>
  <si>
    <t>Strouden Court</t>
  </si>
  <si>
    <t>LP05</t>
  </si>
  <si>
    <t>Dunsbury Way</t>
  </si>
  <si>
    <t>LP07</t>
  </si>
  <si>
    <t>Former Electricity Board, Bartons Road</t>
  </si>
  <si>
    <t>WA03</t>
  </si>
  <si>
    <t>Padnell Grange</t>
  </si>
  <si>
    <t>WA06</t>
  </si>
  <si>
    <t>Blue Star</t>
  </si>
  <si>
    <t>WA09</t>
  </si>
  <si>
    <t>Goodwillies Timber Yard</t>
  </si>
  <si>
    <t>WA14</t>
  </si>
  <si>
    <t>South Downs College Car Park</t>
  </si>
  <si>
    <t>WA15</t>
  </si>
  <si>
    <t>Campdown</t>
  </si>
  <si>
    <t>HA03</t>
  </si>
  <si>
    <t>Southleigh Park House</t>
  </si>
  <si>
    <t>HA15</t>
  </si>
  <si>
    <t>Belmont Castle Rest Home</t>
  </si>
  <si>
    <t>HA18</t>
  </si>
  <si>
    <t>Land south of Lower Road (Phase 2)</t>
  </si>
  <si>
    <t>LP03</t>
  </si>
  <si>
    <t>Land west of Hulbert Road</t>
  </si>
  <si>
    <t xml:space="preserve">WA11 </t>
  </si>
  <si>
    <t>MDA Newlands Phase 1 Hambledon Road (Phases 4 and 8)</t>
  </si>
  <si>
    <t>Other allocation sites in HBLP 2043 with permission and has secured mitigation</t>
  </si>
  <si>
    <t>SUB - Total</t>
  </si>
  <si>
    <t xml:space="preserve"> 5+  Years </t>
  </si>
  <si>
    <t>Total Demand (BBFP + Windfall)</t>
  </si>
  <si>
    <t>BBFP Allocations + Windfall</t>
  </si>
  <si>
    <t xml:space="preserve">BBFP - HBLP 2043 - East Hampshire Rivers </t>
  </si>
  <si>
    <t>BBFP - HBLP 2043 - Western Streams</t>
  </si>
  <si>
    <t>Catchment</t>
  </si>
  <si>
    <t>East Hampshire Rivers</t>
  </si>
  <si>
    <t>Western Streams</t>
  </si>
  <si>
    <t>EM08a</t>
  </si>
  <si>
    <t>Land south of Havant Road (Horse's Field)</t>
  </si>
  <si>
    <t>Last modified: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</si>
</sst>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0"/>
      <name val="Calibri"/>
      <family val="2"/>
      <scheme val="minor"/>
    </font>
    <font>
      <sz val="8"/>
      <name val="Arial"/>
      <family val="2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theme="0" tint="-0.34998626667073579"/>
      </right>
      <top/>
      <bottom style="thin">
        <color theme="0" tint="-0.34998626667073579"/>
      </bottom>
      <diagonal/>
    </border>
    <border>
      <left/>
      <right style="dott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dotted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tted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 tint="-0.34998626667073579"/>
      </top>
      <bottom/>
      <diagonal/>
    </border>
    <border>
      <left/>
      <right style="dotted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dotted">
        <color theme="0" tint="-0.34998626667073579"/>
      </right>
      <top style="thin">
        <color theme="0" tint="-0.34998626667073579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auto="1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auto="1"/>
      </top>
      <bottom style="double">
        <color auto="1"/>
      </bottom>
      <diagonal/>
    </border>
    <border>
      <left style="dotted">
        <color theme="0" tint="-0.34998626667073579"/>
      </left>
      <right/>
      <top style="thin">
        <color auto="1"/>
      </top>
      <bottom style="double">
        <color auto="1"/>
      </bottom>
      <diagonal/>
    </border>
    <border>
      <left style="dotted">
        <color theme="0" tint="-0.34998626667073579"/>
      </left>
      <right/>
      <top/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theme="0" tint="-0.34998626667073579"/>
      </right>
      <top/>
      <bottom/>
      <diagonal/>
    </border>
    <border>
      <left style="thin">
        <color indexed="64"/>
      </left>
      <right style="dotted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dotted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dotted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dotted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dotted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dotted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indexed="64"/>
      </left>
      <right style="dotted">
        <color indexed="64"/>
      </right>
      <top style="thin">
        <color theme="0" tint="-0.249977111117893"/>
      </top>
      <bottom/>
      <diagonal/>
    </border>
    <border>
      <left style="dotted">
        <color theme="0" tint="-0.34998626667073579"/>
      </left>
      <right style="thin">
        <color auto="1"/>
      </right>
      <top style="thin">
        <color theme="0" tint="-0.249977111117893"/>
      </top>
      <bottom style="thin">
        <color theme="0" tint="-0.34998626667073579"/>
      </bottom>
      <diagonal/>
    </border>
    <border>
      <left style="dotted">
        <color indexed="64"/>
      </left>
      <right style="thin">
        <color indexed="64"/>
      </right>
      <top style="thin">
        <color theme="0" tint="-0.249977111117893"/>
      </top>
      <bottom style="thin">
        <color theme="0" tint="-0.34998626667073579"/>
      </bottom>
      <diagonal/>
    </border>
    <border>
      <left style="dotted">
        <color indexed="64"/>
      </left>
      <right style="thin">
        <color indexed="64"/>
      </right>
      <top style="thin">
        <color theme="0" tint="-0.34998626667073579"/>
      </top>
      <bottom style="thin">
        <color theme="0" tint="-0.249977111117893"/>
      </bottom>
      <diagonal/>
    </border>
    <border>
      <left style="dotted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uble">
        <color auto="1"/>
      </bottom>
      <diagonal/>
    </border>
    <border>
      <left style="dotted">
        <color theme="0" tint="-0.34998626667073579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dotted">
        <color theme="0" tint="-0.34998626667073579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 style="dott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249977111117893"/>
      </right>
      <top/>
      <bottom style="thin">
        <color theme="0" tint="-0.34998626667073579"/>
      </bottom>
      <diagonal/>
    </border>
    <border>
      <left style="medium">
        <color theme="0" tint="-0.249977111117893"/>
      </left>
      <right style="dotted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249977111117893"/>
      </left>
      <right style="dotted">
        <color theme="0" tint="-0.34998626667073579"/>
      </right>
      <top style="thin">
        <color theme="0" tint="-0.34998626667073579"/>
      </top>
      <bottom style="medium">
        <color theme="0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 tint="-0.34998626667073579"/>
      </top>
      <bottom style="medium">
        <color theme="0" tint="-0.249977111117893"/>
      </bottom>
      <diagonal/>
    </border>
    <border>
      <left/>
      <right style="dotted">
        <color theme="0" tint="-0.34998626667073579"/>
      </right>
      <top style="thin">
        <color theme="0" tint="-0.34998626667073579"/>
      </top>
      <bottom style="medium">
        <color theme="0" tint="-0.249977111117893"/>
      </bottom>
      <diagonal/>
    </border>
    <border>
      <left style="dotted">
        <color theme="0" tint="-0.34998626667073579"/>
      </left>
      <right style="thin">
        <color indexed="64"/>
      </right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dotted">
        <color theme="0" tint="-0.34998626667073579"/>
      </left>
      <right style="thin">
        <color theme="0" tint="-0.249977111117893"/>
      </right>
      <top style="medium">
        <color theme="0" tint="-0.249977111117893"/>
      </top>
      <bottom style="double">
        <color auto="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 style="dotted">
        <color theme="0" tint="-0.34998626667073579"/>
      </right>
      <top style="medium">
        <color theme="0" tint="-0.249977111117893"/>
      </top>
      <bottom/>
      <diagonal/>
    </border>
    <border>
      <left style="dotted">
        <color theme="0" tint="-0.34998626667073579"/>
      </left>
      <right style="thin">
        <color auto="1"/>
      </right>
      <top/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indexed="64"/>
      </bottom>
      <diagonal/>
    </border>
    <border>
      <left/>
      <right style="dotted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theme="0" tint="-0.34998626667073579"/>
      </right>
      <top/>
      <bottom style="thin">
        <color indexed="64"/>
      </bottom>
      <diagonal/>
    </border>
  </borders>
  <cellStyleXfs count="18">
    <xf numFmtId="0" fontId="0" fillId="0" borderId="0"/>
    <xf numFmtId="0" fontId="12" fillId="0" borderId="18" applyNumberFormat="0" applyFill="0" applyAlignment="0" applyProtection="0"/>
    <xf numFmtId="0" fontId="2" fillId="2" borderId="0" applyNumberFormat="0" applyBorder="0" applyAlignment="0" applyProtection="0"/>
    <xf numFmtId="0" fontId="7" fillId="3" borderId="0" applyNumberFormat="0" applyBorder="0" applyAlignment="0" applyProtection="0"/>
    <xf numFmtId="0" fontId="9" fillId="4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2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2" fillId="15" borderId="0" applyNumberFormat="0" applyBorder="0" applyAlignment="0" applyProtection="0"/>
    <xf numFmtId="0" fontId="7" fillId="16" borderId="0" applyNumberFormat="0" applyBorder="0" applyAlignment="0" applyProtection="0"/>
    <xf numFmtId="0" fontId="4" fillId="17" borderId="0" applyNumberFormat="0" applyBorder="0" applyAlignment="0" applyProtection="0"/>
    <xf numFmtId="0" fontId="2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</cellStyleXfs>
  <cellXfs count="232">
    <xf numFmtId="0" fontId="0" fillId="0" borderId="0" xfId="0"/>
    <xf numFmtId="3" fontId="12" fillId="0" borderId="18" xfId="1" applyNumberFormat="1" applyFill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7" fillId="3" borderId="4" xfId="3" applyNumberFormat="1" applyBorder="1" applyAlignment="1">
      <alignment horizontal="right" vertical="center"/>
    </xf>
    <xf numFmtId="3" fontId="7" fillId="3" borderId="6" xfId="3" applyNumberForma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 wrapText="1"/>
    </xf>
    <xf numFmtId="164" fontId="0" fillId="0" borderId="0" xfId="0" applyNumberFormat="1"/>
    <xf numFmtId="164" fontId="13" fillId="0" borderId="0" xfId="0" applyNumberFormat="1" applyFont="1"/>
    <xf numFmtId="164" fontId="3" fillId="0" borderId="0" xfId="0" applyNumberFormat="1" applyFont="1"/>
    <xf numFmtId="164" fontId="10" fillId="0" borderId="0" xfId="2" applyNumberFormat="1" applyFont="1" applyFill="1" applyAlignment="1"/>
    <xf numFmtId="164" fontId="9" fillId="4" borderId="14" xfId="4" applyNumberFormat="1" applyBorder="1" applyAlignment="1">
      <alignment wrapText="1"/>
    </xf>
    <xf numFmtId="164" fontId="9" fillId="5" borderId="14" xfId="4" applyNumberFormat="1" applyFill="1" applyBorder="1" applyAlignment="1">
      <alignment wrapText="1"/>
    </xf>
    <xf numFmtId="164" fontId="9" fillId="0" borderId="0" xfId="4" applyNumberFormat="1" applyFill="1" applyAlignment="1"/>
    <xf numFmtId="164" fontId="8" fillId="0" borderId="0" xfId="3" applyNumberFormat="1" applyFont="1" applyFill="1" applyAlignment="1"/>
    <xf numFmtId="164" fontId="3" fillId="0" borderId="0" xfId="0" applyNumberFormat="1" applyFont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7" fillId="3" borderId="6" xfId="3" applyNumberForma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164" fontId="7" fillId="12" borderId="14" xfId="9" applyNumberFormat="1" applyBorder="1" applyAlignment="1">
      <alignment wrapText="1"/>
    </xf>
    <xf numFmtId="164" fontId="7" fillId="20" borderId="14" xfId="17" applyNumberFormat="1" applyBorder="1" applyAlignment="1">
      <alignment wrapText="1"/>
    </xf>
    <xf numFmtId="164" fontId="4" fillId="17" borderId="14" xfId="14" applyNumberFormat="1" applyBorder="1" applyAlignment="1">
      <alignment wrapText="1"/>
    </xf>
    <xf numFmtId="164" fontId="4" fillId="0" borderId="0" xfId="0" applyNumberFormat="1" applyFont="1" applyAlignment="1">
      <alignment vertical="center"/>
    </xf>
    <xf numFmtId="3" fontId="0" fillId="0" borderId="0" xfId="0" applyNumberFormat="1"/>
    <xf numFmtId="3" fontId="3" fillId="0" borderId="0" xfId="0" applyNumberFormat="1" applyFont="1" applyAlignment="1">
      <alignment wrapText="1"/>
    </xf>
    <xf numFmtId="3" fontId="3" fillId="0" borderId="0" xfId="0" applyNumberFormat="1" applyFont="1"/>
    <xf numFmtId="3" fontId="9" fillId="5" borderId="14" xfId="4" applyNumberFormat="1" applyFill="1" applyBorder="1" applyAlignment="1">
      <alignment wrapText="1"/>
    </xf>
    <xf numFmtId="3" fontId="9" fillId="5" borderId="16" xfId="4" applyNumberFormat="1" applyFill="1" applyBorder="1" applyAlignment="1">
      <alignment horizontal="center" wrapText="1"/>
    </xf>
    <xf numFmtId="3" fontId="9" fillId="5" borderId="14" xfId="4" applyNumberFormat="1" applyFill="1" applyBorder="1" applyAlignment="1">
      <alignment horizontal="center" wrapText="1"/>
    </xf>
    <xf numFmtId="3" fontId="7" fillId="3" borderId="16" xfId="3" applyNumberFormat="1" applyBorder="1" applyAlignment="1">
      <alignment horizontal="center"/>
    </xf>
    <xf numFmtId="3" fontId="7" fillId="3" borderId="14" xfId="3" applyNumberFormat="1" applyBorder="1" applyAlignment="1">
      <alignment horizontal="center"/>
    </xf>
    <xf numFmtId="3" fontId="5" fillId="0" borderId="5" xfId="0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vertical="center" wrapText="1"/>
    </xf>
    <xf numFmtId="3" fontId="7" fillId="3" borderId="6" xfId="3" applyNumberFormat="1" applyBorder="1" applyAlignment="1">
      <alignment vertical="center" wrapText="1"/>
    </xf>
    <xf numFmtId="3" fontId="5" fillId="0" borderId="11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/>
    </xf>
    <xf numFmtId="3" fontId="7" fillId="12" borderId="14" xfId="9" applyNumberFormat="1" applyBorder="1" applyAlignment="1">
      <alignment wrapText="1"/>
    </xf>
    <xf numFmtId="3" fontId="7" fillId="12" borderId="16" xfId="9" applyNumberFormat="1" applyBorder="1" applyAlignment="1">
      <alignment horizontal="center" wrapText="1"/>
    </xf>
    <xf numFmtId="3" fontId="7" fillId="12" borderId="14" xfId="9" applyNumberFormat="1" applyBorder="1" applyAlignment="1">
      <alignment horizontal="center" wrapText="1"/>
    </xf>
    <xf numFmtId="3" fontId="7" fillId="11" borderId="16" xfId="8" applyNumberFormat="1" applyBorder="1" applyAlignment="1">
      <alignment horizontal="left"/>
    </xf>
    <xf numFmtId="3" fontId="7" fillId="11" borderId="14" xfId="8" applyNumberFormat="1" applyBorder="1" applyAlignment="1">
      <alignment horizontal="left"/>
    </xf>
    <xf numFmtId="3" fontId="3" fillId="0" borderId="0" xfId="0" applyNumberFormat="1" applyFont="1" applyAlignment="1">
      <alignment vertical="center" wrapText="1"/>
    </xf>
    <xf numFmtId="3" fontId="7" fillId="0" borderId="0" xfId="1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7" fillId="20" borderId="14" xfId="17" applyNumberFormat="1" applyBorder="1" applyAlignment="1">
      <alignment wrapText="1"/>
    </xf>
    <xf numFmtId="3" fontId="7" fillId="20" borderId="16" xfId="17" applyNumberFormat="1" applyBorder="1" applyAlignment="1">
      <alignment horizontal="center" wrapText="1"/>
    </xf>
    <xf numFmtId="3" fontId="7" fillId="20" borderId="14" xfId="17" applyNumberFormat="1" applyBorder="1" applyAlignment="1">
      <alignment horizontal="center" wrapText="1"/>
    </xf>
    <xf numFmtId="3" fontId="7" fillId="19" borderId="16" xfId="16" applyNumberFormat="1" applyBorder="1" applyAlignment="1">
      <alignment horizontal="left"/>
    </xf>
    <xf numFmtId="3" fontId="7" fillId="19" borderId="14" xfId="16" applyNumberFormat="1" applyBorder="1" applyAlignment="1">
      <alignment horizontal="left"/>
    </xf>
    <xf numFmtId="3" fontId="4" fillId="17" borderId="14" xfId="14" applyNumberFormat="1" applyBorder="1" applyAlignment="1">
      <alignment wrapText="1"/>
    </xf>
    <xf numFmtId="3" fontId="4" fillId="17" borderId="16" xfId="14" applyNumberFormat="1" applyBorder="1" applyAlignment="1">
      <alignment horizontal="center" wrapText="1"/>
    </xf>
    <xf numFmtId="3" fontId="4" fillId="17" borderId="14" xfId="14" applyNumberFormat="1" applyBorder="1" applyAlignment="1">
      <alignment horizontal="center" wrapText="1"/>
    </xf>
    <xf numFmtId="3" fontId="7" fillId="16" borderId="16" xfId="13" applyNumberFormat="1" applyBorder="1" applyAlignment="1">
      <alignment horizontal="left" vertical="center"/>
    </xf>
    <xf numFmtId="3" fontId="7" fillId="16" borderId="14" xfId="13" applyNumberFormat="1" applyBorder="1" applyAlignment="1">
      <alignment horizontal="left" vertical="center"/>
    </xf>
    <xf numFmtId="3" fontId="12" fillId="0" borderId="21" xfId="1" applyNumberFormat="1" applyBorder="1" applyAlignment="1">
      <alignment horizontal="right" vertical="center"/>
    </xf>
    <xf numFmtId="1" fontId="0" fillId="0" borderId="0" xfId="0" applyNumberFormat="1"/>
    <xf numFmtId="1" fontId="3" fillId="0" borderId="0" xfId="0" applyNumberFormat="1" applyFont="1"/>
    <xf numFmtId="1" fontId="12" fillId="6" borderId="23" xfId="1" applyNumberFormat="1" applyFill="1" applyBorder="1" applyAlignment="1">
      <alignment horizontal="right" vertical="center"/>
    </xf>
    <xf numFmtId="1" fontId="0" fillId="0" borderId="0" xfId="0" applyNumberFormat="1" applyAlignment="1">
      <alignment vertical="center"/>
    </xf>
    <xf numFmtId="1" fontId="7" fillId="0" borderId="0" xfId="1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vertical="center"/>
    </xf>
    <xf numFmtId="1" fontId="7" fillId="20" borderId="22" xfId="17" applyNumberFormat="1" applyBorder="1" applyAlignment="1">
      <alignment horizontal="center" wrapText="1"/>
    </xf>
    <xf numFmtId="1" fontId="7" fillId="19" borderId="22" xfId="16" applyNumberFormat="1" applyBorder="1" applyAlignment="1">
      <alignment horizontal="left"/>
    </xf>
    <xf numFmtId="1" fontId="7" fillId="19" borderId="25" xfId="16" applyNumberFormat="1" applyBorder="1" applyAlignment="1">
      <alignment horizontal="right" vertical="center"/>
    </xf>
    <xf numFmtId="1" fontId="4" fillId="17" borderId="22" xfId="14" applyNumberFormat="1" applyBorder="1" applyAlignment="1">
      <alignment horizontal="center" wrapText="1"/>
    </xf>
    <xf numFmtId="1" fontId="7" fillId="16" borderId="22" xfId="13" applyNumberFormat="1" applyBorder="1" applyAlignment="1">
      <alignment horizontal="left" vertical="center"/>
    </xf>
    <xf numFmtId="164" fontId="0" fillId="24" borderId="0" xfId="0" applyNumberFormat="1" applyFill="1" applyAlignment="1">
      <alignment vertical="center"/>
    </xf>
    <xf numFmtId="164" fontId="3" fillId="25" borderId="0" xfId="0" applyNumberFormat="1" applyFont="1" applyFill="1" applyAlignment="1">
      <alignment vertical="center"/>
    </xf>
    <xf numFmtId="2" fontId="15" fillId="0" borderId="0" xfId="0" applyNumberFormat="1" applyFont="1"/>
    <xf numFmtId="2" fontId="16" fillId="5" borderId="15" xfId="4" applyNumberFormat="1" applyFont="1" applyFill="1" applyBorder="1" applyAlignment="1">
      <alignment horizontal="center" wrapText="1"/>
    </xf>
    <xf numFmtId="2" fontId="16" fillId="3" borderId="15" xfId="3" applyNumberFormat="1" applyFont="1" applyBorder="1" applyAlignment="1">
      <alignment horizontal="center"/>
    </xf>
    <xf numFmtId="2" fontId="15" fillId="0" borderId="0" xfId="0" applyNumberFormat="1" applyFont="1" applyAlignment="1">
      <alignment vertical="center"/>
    </xf>
    <xf numFmtId="2" fontId="16" fillId="12" borderId="15" xfId="9" applyNumberFormat="1" applyFont="1" applyBorder="1" applyAlignment="1">
      <alignment horizontal="center" wrapText="1"/>
    </xf>
    <xf numFmtId="2" fontId="16" fillId="11" borderId="15" xfId="8" applyNumberFormat="1" applyFont="1" applyBorder="1" applyAlignment="1">
      <alignment horizontal="left"/>
    </xf>
    <xf numFmtId="2" fontId="16" fillId="0" borderId="0" xfId="1" applyNumberFormat="1" applyFont="1" applyFill="1" applyBorder="1" applyAlignment="1">
      <alignment horizontal="center" vertical="center"/>
    </xf>
    <xf numFmtId="2" fontId="16" fillId="0" borderId="0" xfId="0" applyNumberFormat="1" applyFont="1" applyAlignment="1">
      <alignment vertical="center"/>
    </xf>
    <xf numFmtId="2" fontId="16" fillId="20" borderId="15" xfId="17" applyNumberFormat="1" applyFont="1" applyBorder="1" applyAlignment="1">
      <alignment horizontal="center" wrapText="1"/>
    </xf>
    <xf numFmtId="2" fontId="16" fillId="19" borderId="15" xfId="16" applyNumberFormat="1" applyFont="1" applyBorder="1" applyAlignment="1">
      <alignment horizontal="left"/>
    </xf>
    <xf numFmtId="2" fontId="16" fillId="19" borderId="9" xfId="16" applyNumberFormat="1" applyFont="1" applyBorder="1" applyAlignment="1">
      <alignment horizontal="right" vertical="center"/>
    </xf>
    <xf numFmtId="2" fontId="16" fillId="17" borderId="15" xfId="14" applyNumberFormat="1" applyFont="1" applyBorder="1" applyAlignment="1">
      <alignment horizontal="center" wrapText="1"/>
    </xf>
    <xf numFmtId="2" fontId="16" fillId="16" borderId="15" xfId="13" applyNumberFormat="1" applyFont="1" applyBorder="1" applyAlignment="1">
      <alignment horizontal="left" vertical="center"/>
    </xf>
    <xf numFmtId="164" fontId="4" fillId="26" borderId="0" xfId="4" applyNumberFormat="1" applyFont="1" applyFill="1" applyAlignment="1">
      <alignment horizontal="center" wrapText="1"/>
    </xf>
    <xf numFmtId="164" fontId="5" fillId="0" borderId="5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8" fillId="0" borderId="0" xfId="0" applyNumberFormat="1" applyFont="1" applyAlignment="1">
      <alignment wrapText="1"/>
    </xf>
    <xf numFmtId="3" fontId="0" fillId="0" borderId="0" xfId="0" applyNumberFormat="1" applyAlignment="1">
      <alignment wrapText="1"/>
    </xf>
    <xf numFmtId="164" fontId="11" fillId="7" borderId="7" xfId="0" applyNumberFormat="1" applyFont="1" applyFill="1" applyBorder="1" applyAlignment="1">
      <alignment vertical="center"/>
    </xf>
    <xf numFmtId="3" fontId="4" fillId="0" borderId="12" xfId="0" applyNumberFormat="1" applyFont="1" applyBorder="1" applyAlignment="1">
      <alignment horizontal="right" vertical="center" wrapText="1"/>
    </xf>
    <xf numFmtId="1" fontId="7" fillId="19" borderId="28" xfId="16" applyNumberFormat="1" applyBorder="1" applyAlignment="1">
      <alignment horizontal="right" vertical="center"/>
    </xf>
    <xf numFmtId="164" fontId="5" fillId="0" borderId="11" xfId="0" applyNumberFormat="1" applyFont="1" applyBorder="1" applyAlignment="1">
      <alignment horizontal="left" vertical="center"/>
    </xf>
    <xf numFmtId="164" fontId="5" fillId="0" borderId="6" xfId="0" applyNumberFormat="1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left" vertical="center" wrapText="1"/>
    </xf>
    <xf numFmtId="3" fontId="5" fillId="0" borderId="11" xfId="0" applyNumberFormat="1" applyFont="1" applyBorder="1" applyAlignment="1">
      <alignment horizontal="left" vertical="center" wrapText="1"/>
    </xf>
    <xf numFmtId="3" fontId="2" fillId="2" borderId="0" xfId="2" applyNumberFormat="1" applyBorder="1" applyAlignment="1">
      <alignment horizontal="center"/>
    </xf>
    <xf numFmtId="3" fontId="2" fillId="18" borderId="0" xfId="15" applyNumberFormat="1" applyBorder="1" applyAlignment="1">
      <alignment horizontal="center"/>
    </xf>
    <xf numFmtId="3" fontId="2" fillId="15" borderId="0" xfId="12" applyNumberFormat="1" applyBorder="1" applyAlignment="1">
      <alignment horizontal="center"/>
    </xf>
    <xf numFmtId="1" fontId="9" fillId="5" borderId="0" xfId="4" applyNumberFormat="1" applyFill="1" applyBorder="1" applyAlignment="1">
      <alignment horizontal="center" wrapText="1"/>
    </xf>
    <xf numFmtId="1" fontId="7" fillId="3" borderId="0" xfId="3" applyNumberFormat="1" applyBorder="1" applyAlignment="1">
      <alignment horizontal="center"/>
    </xf>
    <xf numFmtId="1" fontId="7" fillId="3" borderId="27" xfId="3" applyNumberFormat="1" applyBorder="1" applyAlignment="1">
      <alignment horizontal="right" vertical="center"/>
    </xf>
    <xf numFmtId="1" fontId="7" fillId="6" borderId="27" xfId="3" applyNumberFormat="1" applyFill="1" applyBorder="1" applyAlignment="1">
      <alignment horizontal="right" vertical="center"/>
    </xf>
    <xf numFmtId="164" fontId="14" fillId="3" borderId="31" xfId="3" applyNumberFormat="1" applyFont="1" applyBorder="1" applyAlignment="1">
      <alignment horizontal="center"/>
    </xf>
    <xf numFmtId="1" fontId="14" fillId="3" borderId="22" xfId="3" applyNumberFormat="1" applyFont="1" applyBorder="1" applyAlignment="1">
      <alignment horizontal="center"/>
    </xf>
    <xf numFmtId="164" fontId="3" fillId="0" borderId="32" xfId="0" applyNumberFormat="1" applyFont="1" applyBorder="1" applyAlignment="1">
      <alignment horizontal="right" vertical="center"/>
    </xf>
    <xf numFmtId="1" fontId="3" fillId="0" borderId="26" xfId="0" applyNumberFormat="1" applyFont="1" applyBorder="1" applyAlignment="1">
      <alignment horizontal="right" vertical="center"/>
    </xf>
    <xf numFmtId="1" fontId="3" fillId="0" borderId="25" xfId="0" applyNumberFormat="1" applyFont="1" applyBorder="1" applyAlignment="1">
      <alignment horizontal="right" vertical="center"/>
    </xf>
    <xf numFmtId="1" fontId="3" fillId="0" borderId="33" xfId="0" applyNumberFormat="1" applyFont="1" applyBorder="1" applyAlignment="1">
      <alignment horizontal="right" vertical="center"/>
    </xf>
    <xf numFmtId="1" fontId="7" fillId="0" borderId="35" xfId="3" applyNumberFormat="1" applyFill="1" applyBorder="1" applyAlignment="1">
      <alignment horizontal="right" vertical="center"/>
    </xf>
    <xf numFmtId="1" fontId="7" fillId="0" borderId="36" xfId="3" applyNumberFormat="1" applyFill="1" applyBorder="1" applyAlignment="1">
      <alignment horizontal="right" vertical="center"/>
    </xf>
    <xf numFmtId="1" fontId="7" fillId="6" borderId="35" xfId="3" applyNumberFormat="1" applyFill="1" applyBorder="1" applyAlignment="1">
      <alignment horizontal="right" vertical="center"/>
    </xf>
    <xf numFmtId="1" fontId="7" fillId="6" borderId="36" xfId="3" applyNumberFormat="1" applyFill="1" applyBorder="1" applyAlignment="1">
      <alignment horizontal="right" vertical="center"/>
    </xf>
    <xf numFmtId="1" fontId="7" fillId="0" borderId="37" xfId="3" applyNumberFormat="1" applyFill="1" applyBorder="1" applyAlignment="1">
      <alignment horizontal="right" vertical="center"/>
    </xf>
    <xf numFmtId="1" fontId="12" fillId="6" borderId="38" xfId="1" applyNumberFormat="1" applyFill="1" applyBorder="1" applyAlignment="1">
      <alignment horizontal="right" vertical="center"/>
    </xf>
    <xf numFmtId="1" fontId="7" fillId="6" borderId="39" xfId="3" applyNumberFormat="1" applyFill="1" applyBorder="1" applyAlignment="1">
      <alignment horizontal="right" vertical="center"/>
    </xf>
    <xf numFmtId="1" fontId="14" fillId="3" borderId="0" xfId="3" applyNumberFormat="1" applyFont="1" applyBorder="1" applyAlignment="1">
      <alignment horizontal="center"/>
    </xf>
    <xf numFmtId="1" fontId="7" fillId="19" borderId="0" xfId="16" applyNumberFormat="1" applyBorder="1" applyAlignment="1">
      <alignment horizontal="right" vertical="center"/>
    </xf>
    <xf numFmtId="1" fontId="7" fillId="19" borderId="29" xfId="16" applyNumberFormat="1" applyBorder="1" applyAlignment="1">
      <alignment horizontal="center"/>
    </xf>
    <xf numFmtId="1" fontId="7" fillId="28" borderId="42" xfId="16" applyNumberFormat="1" applyFill="1" applyBorder="1" applyAlignment="1">
      <alignment horizontal="center"/>
    </xf>
    <xf numFmtId="164" fontId="4" fillId="7" borderId="34" xfId="0" applyNumberFormat="1" applyFont="1" applyFill="1" applyBorder="1" applyAlignment="1">
      <alignment vertical="center"/>
    </xf>
    <xf numFmtId="3" fontId="0" fillId="0" borderId="21" xfId="0" applyNumberFormat="1" applyBorder="1" applyAlignment="1">
      <alignment vertical="center" wrapText="1"/>
    </xf>
    <xf numFmtId="164" fontId="11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2" fontId="16" fillId="0" borderId="0" xfId="16" applyNumberFormat="1" applyFont="1" applyFill="1" applyBorder="1" applyAlignment="1">
      <alignment horizontal="right" vertical="center"/>
    </xf>
    <xf numFmtId="1" fontId="7" fillId="0" borderId="0" xfId="16" applyNumberFormat="1" applyFill="1" applyBorder="1" applyAlignment="1">
      <alignment horizontal="right" vertical="center"/>
    </xf>
    <xf numFmtId="164" fontId="3" fillId="0" borderId="45" xfId="0" applyNumberFormat="1" applyFont="1" applyBorder="1" applyAlignment="1">
      <alignment horizontal="right" vertical="center"/>
    </xf>
    <xf numFmtId="164" fontId="3" fillId="0" borderId="46" xfId="0" applyNumberFormat="1" applyFont="1" applyBorder="1" applyAlignment="1">
      <alignment horizontal="right" vertical="center"/>
    </xf>
    <xf numFmtId="1" fontId="7" fillId="0" borderId="48" xfId="3" applyNumberFormat="1" applyFill="1" applyBorder="1" applyAlignment="1">
      <alignment horizontal="right" vertical="center"/>
    </xf>
    <xf numFmtId="164" fontId="3" fillId="0" borderId="47" xfId="0" applyNumberFormat="1" applyFont="1" applyBorder="1" applyAlignment="1">
      <alignment horizontal="right" vertical="center"/>
    </xf>
    <xf numFmtId="1" fontId="3" fillId="0" borderId="49" xfId="0" applyNumberFormat="1" applyFont="1" applyBorder="1" applyAlignment="1">
      <alignment horizontal="right" vertical="center"/>
    </xf>
    <xf numFmtId="1" fontId="7" fillId="0" borderId="50" xfId="3" applyNumberFormat="1" applyFill="1" applyBorder="1" applyAlignment="1">
      <alignment horizontal="right" vertical="center"/>
    </xf>
    <xf numFmtId="1" fontId="3" fillId="0" borderId="44" xfId="0" applyNumberFormat="1" applyFont="1" applyBorder="1" applyAlignment="1">
      <alignment horizontal="right" vertical="center"/>
    </xf>
    <xf numFmtId="1" fontId="7" fillId="0" borderId="51" xfId="3" applyNumberFormat="1" applyFill="1" applyBorder="1" applyAlignment="1">
      <alignment horizontal="right" vertical="center"/>
    </xf>
    <xf numFmtId="1" fontId="7" fillId="0" borderId="52" xfId="3" applyNumberFormat="1" applyFill="1" applyBorder="1" applyAlignment="1">
      <alignment horizontal="right" vertical="center"/>
    </xf>
    <xf numFmtId="3" fontId="2" fillId="0" borderId="0" xfId="7" applyNumberFormat="1" applyFill="1" applyBorder="1" applyAlignment="1">
      <alignment horizontal="center"/>
    </xf>
    <xf numFmtId="1" fontId="7" fillId="0" borderId="0" xfId="9" applyNumberFormat="1" applyFill="1" applyBorder="1" applyAlignment="1">
      <alignment horizontal="center" wrapText="1"/>
    </xf>
    <xf numFmtId="1" fontId="7" fillId="0" borderId="0" xfId="8" applyNumberFormat="1" applyFill="1" applyBorder="1" applyAlignment="1">
      <alignment horizontal="left"/>
    </xf>
    <xf numFmtId="1" fontId="7" fillId="0" borderId="0" xfId="3" applyNumberFormat="1" applyFill="1" applyBorder="1" applyAlignment="1">
      <alignment horizontal="right" vertical="center"/>
    </xf>
    <xf numFmtId="3" fontId="12" fillId="0" borderId="0" xfId="1" applyNumberFormat="1" applyFill="1" applyBorder="1" applyAlignment="1">
      <alignment horizontal="right" vertical="center"/>
    </xf>
    <xf numFmtId="3" fontId="12" fillId="0" borderId="53" xfId="1" applyNumberFormat="1" applyFill="1" applyBorder="1" applyAlignment="1">
      <alignment horizontal="right" vertical="center"/>
    </xf>
    <xf numFmtId="164" fontId="7" fillId="12" borderId="57" xfId="9" applyNumberFormat="1" applyBorder="1" applyAlignment="1">
      <alignment wrapText="1"/>
    </xf>
    <xf numFmtId="1" fontId="7" fillId="12" borderId="58" xfId="9" applyNumberFormat="1" applyBorder="1" applyAlignment="1">
      <alignment horizontal="center" wrapText="1"/>
    </xf>
    <xf numFmtId="1" fontId="7" fillId="11" borderId="58" xfId="8" applyNumberFormat="1" applyBorder="1" applyAlignment="1">
      <alignment horizontal="left"/>
    </xf>
    <xf numFmtId="164" fontId="5" fillId="0" borderId="59" xfId="0" applyNumberFormat="1" applyFont="1" applyBorder="1" applyAlignment="1">
      <alignment horizontal="left" vertical="center"/>
    </xf>
    <xf numFmtId="1" fontId="7" fillId="3" borderId="60" xfId="3" applyNumberFormat="1" applyBorder="1" applyAlignment="1">
      <alignment horizontal="right" vertical="center"/>
    </xf>
    <xf numFmtId="164" fontId="5" fillId="0" borderId="61" xfId="0" applyNumberFormat="1" applyFont="1" applyBorder="1" applyAlignment="1">
      <alignment horizontal="left" vertical="center"/>
    </xf>
    <xf numFmtId="164" fontId="5" fillId="0" borderId="62" xfId="0" applyNumberFormat="1" applyFont="1" applyBorder="1" applyAlignment="1">
      <alignment horizontal="left" vertical="center"/>
    </xf>
    <xf numFmtId="164" fontId="5" fillId="0" borderId="63" xfId="0" applyNumberFormat="1" applyFont="1" applyBorder="1" applyAlignment="1">
      <alignment horizontal="left" vertical="center"/>
    </xf>
    <xf numFmtId="3" fontId="5" fillId="0" borderId="63" xfId="0" applyNumberFormat="1" applyFont="1" applyBorder="1" applyAlignment="1">
      <alignment horizontal="left" vertical="center" wrapText="1"/>
    </xf>
    <xf numFmtId="3" fontId="3" fillId="0" borderId="64" xfId="0" applyNumberFormat="1" applyFont="1" applyBorder="1" applyAlignment="1">
      <alignment horizontal="right" vertical="center" wrapText="1"/>
    </xf>
    <xf numFmtId="3" fontId="3" fillId="0" borderId="63" xfId="0" applyNumberFormat="1" applyFont="1" applyBorder="1" applyAlignment="1">
      <alignment horizontal="right" vertical="center"/>
    </xf>
    <xf numFmtId="1" fontId="7" fillId="3" borderId="66" xfId="3" applyNumberFormat="1" applyBorder="1" applyAlignment="1">
      <alignment horizontal="right" vertical="center"/>
    </xf>
    <xf numFmtId="3" fontId="12" fillId="0" borderId="67" xfId="1" applyNumberFormat="1" applyFill="1" applyBorder="1" applyAlignment="1">
      <alignment horizontal="right" vertical="center"/>
    </xf>
    <xf numFmtId="1" fontId="8" fillId="19" borderId="29" xfId="16" applyNumberFormat="1" applyFont="1" applyBorder="1" applyAlignment="1">
      <alignment horizontal="right" vertical="center"/>
    </xf>
    <xf numFmtId="165" fontId="8" fillId="19" borderId="29" xfId="16" applyNumberFormat="1" applyFont="1" applyBorder="1" applyAlignment="1">
      <alignment horizontal="right" vertical="center"/>
    </xf>
    <xf numFmtId="165" fontId="12" fillId="6" borderId="38" xfId="1" applyNumberFormat="1" applyFill="1" applyBorder="1" applyAlignment="1">
      <alignment horizontal="right" vertical="center"/>
    </xf>
    <xf numFmtId="165" fontId="16" fillId="3" borderId="8" xfId="3" applyNumberFormat="1" applyFont="1" applyBorder="1" applyAlignment="1">
      <alignment horizontal="right" vertical="center"/>
    </xf>
    <xf numFmtId="165" fontId="16" fillId="6" borderId="8" xfId="3" applyNumberFormat="1" applyFont="1" applyFill="1" applyBorder="1" applyAlignment="1">
      <alignment horizontal="right" vertical="center"/>
    </xf>
    <xf numFmtId="165" fontId="17" fillId="6" borderId="19" xfId="1" applyNumberFormat="1" applyFont="1" applyFill="1" applyBorder="1" applyAlignment="1">
      <alignment horizontal="right" vertical="center"/>
    </xf>
    <xf numFmtId="165" fontId="16" fillId="3" borderId="65" xfId="3" applyNumberFormat="1" applyFont="1" applyBorder="1" applyAlignment="1">
      <alignment horizontal="right" vertical="center"/>
    </xf>
    <xf numFmtId="165" fontId="17" fillId="0" borderId="53" xfId="1" applyNumberFormat="1" applyFont="1" applyFill="1" applyBorder="1" applyAlignment="1">
      <alignment horizontal="right" vertical="center"/>
    </xf>
    <xf numFmtId="165" fontId="16" fillId="19" borderId="10" xfId="16" applyNumberFormat="1" applyFont="1" applyBorder="1" applyAlignment="1">
      <alignment horizontal="right" vertical="center"/>
    </xf>
    <xf numFmtId="165" fontId="16" fillId="16" borderId="43" xfId="13" applyNumberFormat="1" applyFont="1" applyBorder="1" applyAlignment="1">
      <alignment horizontal="right" vertical="center"/>
    </xf>
    <xf numFmtId="1" fontId="4" fillId="16" borderId="43" xfId="13" applyNumberFormat="1" applyFont="1" applyBorder="1" applyAlignment="1">
      <alignment horizontal="right" vertical="center"/>
    </xf>
    <xf numFmtId="165" fontId="3" fillId="16" borderId="29" xfId="13" applyNumberFormat="1" applyFont="1" applyBorder="1" applyAlignment="1">
      <alignment horizontal="right" vertical="center"/>
    </xf>
    <xf numFmtId="164" fontId="5" fillId="0" borderId="71" xfId="0" applyNumberFormat="1" applyFont="1" applyBorder="1" applyAlignment="1">
      <alignment vertical="center"/>
    </xf>
    <xf numFmtId="3" fontId="5" fillId="0" borderId="71" xfId="0" applyNumberFormat="1" applyFont="1" applyBorder="1" applyAlignment="1">
      <alignment vertical="center" wrapText="1"/>
    </xf>
    <xf numFmtId="3" fontId="4" fillId="0" borderId="72" xfId="0" applyNumberFormat="1" applyFont="1" applyBorder="1" applyAlignment="1">
      <alignment horizontal="right" vertical="center"/>
    </xf>
    <xf numFmtId="3" fontId="3" fillId="0" borderId="71" xfId="0" applyNumberFormat="1" applyFont="1" applyBorder="1" applyAlignment="1">
      <alignment horizontal="right" vertical="center"/>
    </xf>
    <xf numFmtId="165" fontId="16" fillId="3" borderId="70" xfId="3" applyNumberFormat="1" applyFont="1" applyBorder="1" applyAlignment="1">
      <alignment horizontal="right" vertical="center"/>
    </xf>
    <xf numFmtId="1" fontId="7" fillId="3" borderId="40" xfId="3" applyNumberFormat="1" applyBorder="1" applyAlignment="1">
      <alignment horizontal="right" vertical="center"/>
    </xf>
    <xf numFmtId="1" fontId="7" fillId="0" borderId="73" xfId="3" applyNumberFormat="1" applyFill="1" applyBorder="1" applyAlignment="1">
      <alignment horizontal="right" vertical="center"/>
    </xf>
    <xf numFmtId="164" fontId="3" fillId="0" borderId="74" xfId="0" applyNumberFormat="1" applyFont="1" applyBorder="1" applyAlignment="1">
      <alignment horizontal="right" vertical="center"/>
    </xf>
    <xf numFmtId="1" fontId="14" fillId="3" borderId="15" xfId="3" applyNumberFormat="1" applyFont="1" applyBorder="1" applyAlignment="1">
      <alignment horizontal="center"/>
    </xf>
    <xf numFmtId="1" fontId="3" fillId="0" borderId="70" xfId="0" applyNumberFormat="1" applyFont="1" applyBorder="1" applyAlignment="1">
      <alignment horizontal="right" vertical="center"/>
    </xf>
    <xf numFmtId="164" fontId="5" fillId="0" borderId="71" xfId="0" applyNumberFormat="1" applyFont="1" applyBorder="1" applyAlignment="1">
      <alignment horizontal="left" vertical="center"/>
    </xf>
    <xf numFmtId="164" fontId="5" fillId="29" borderId="71" xfId="0" applyNumberFormat="1" applyFont="1" applyFill="1" applyBorder="1" applyAlignment="1">
      <alignment vertical="center"/>
    </xf>
    <xf numFmtId="164" fontId="5" fillId="29" borderId="71" xfId="0" applyNumberFormat="1" applyFont="1" applyFill="1" applyBorder="1" applyAlignment="1">
      <alignment horizontal="left" vertical="center"/>
    </xf>
    <xf numFmtId="1" fontId="7" fillId="27" borderId="2" xfId="17" applyNumberFormat="1" applyFill="1" applyBorder="1" applyAlignment="1">
      <alignment horizontal="center" wrapText="1"/>
    </xf>
    <xf numFmtId="1" fontId="7" fillId="27" borderId="0" xfId="17" applyNumberFormat="1" applyFill="1" applyBorder="1" applyAlignment="1">
      <alignment horizontal="center" wrapText="1"/>
    </xf>
    <xf numFmtId="1" fontId="7" fillId="27" borderId="40" xfId="17" applyNumberFormat="1" applyFill="1" applyBorder="1" applyAlignment="1">
      <alignment horizontal="center" wrapText="1"/>
    </xf>
    <xf numFmtId="1" fontId="7" fillId="27" borderId="41" xfId="17" applyNumberFormat="1" applyFill="1" applyBorder="1" applyAlignment="1">
      <alignment horizontal="center" wrapText="1"/>
    </xf>
    <xf numFmtId="164" fontId="2" fillId="21" borderId="0" xfId="0" applyNumberFormat="1" applyFont="1" applyFill="1" applyAlignment="1">
      <alignment horizontal="center"/>
    </xf>
    <xf numFmtId="164" fontId="2" fillId="23" borderId="0" xfId="0" applyNumberFormat="1" applyFont="1" applyFill="1" applyAlignment="1">
      <alignment horizontal="center"/>
    </xf>
    <xf numFmtId="164" fontId="2" fillId="22" borderId="0" xfId="0" applyNumberFormat="1" applyFont="1" applyFill="1" applyAlignment="1">
      <alignment horizontal="center"/>
    </xf>
    <xf numFmtId="1" fontId="7" fillId="20" borderId="2" xfId="17" applyNumberFormat="1" applyBorder="1" applyAlignment="1">
      <alignment horizontal="center" wrapText="1"/>
    </xf>
    <xf numFmtId="1" fontId="7" fillId="20" borderId="0" xfId="17" applyNumberFormat="1" applyBorder="1" applyAlignment="1">
      <alignment horizontal="center" wrapText="1"/>
    </xf>
    <xf numFmtId="1" fontId="7" fillId="20" borderId="40" xfId="17" applyNumberFormat="1" applyBorder="1" applyAlignment="1">
      <alignment horizontal="center" wrapText="1"/>
    </xf>
    <xf numFmtId="1" fontId="7" fillId="20" borderId="41" xfId="17" applyNumberFormat="1" applyBorder="1" applyAlignment="1">
      <alignment horizontal="center" wrapText="1"/>
    </xf>
    <xf numFmtId="164" fontId="7" fillId="16" borderId="14" xfId="13" applyNumberFormat="1" applyBorder="1" applyAlignment="1">
      <alignment horizontal="left" vertical="center"/>
    </xf>
    <xf numFmtId="164" fontId="2" fillId="15" borderId="14" xfId="12" applyNumberFormat="1" applyBorder="1" applyAlignment="1">
      <alignment horizontal="left"/>
    </xf>
    <xf numFmtId="164" fontId="7" fillId="19" borderId="20" xfId="16" applyNumberFormat="1" applyBorder="1" applyAlignment="1">
      <alignment horizontal="left"/>
    </xf>
    <xf numFmtId="164" fontId="7" fillId="19" borderId="27" xfId="16" applyNumberFormat="1" applyBorder="1" applyAlignment="1">
      <alignment horizontal="left"/>
    </xf>
    <xf numFmtId="164" fontId="7" fillId="19" borderId="3" xfId="16" applyNumberFormat="1" applyBorder="1" applyAlignment="1">
      <alignment horizontal="left"/>
    </xf>
    <xf numFmtId="164" fontId="7" fillId="11" borderId="57" xfId="8" applyNumberFormat="1" applyBorder="1" applyAlignment="1">
      <alignment horizontal="left"/>
    </xf>
    <xf numFmtId="164" fontId="7" fillId="11" borderId="14" xfId="8" applyNumberFormat="1" applyBorder="1" applyAlignment="1">
      <alignment horizontal="left"/>
    </xf>
    <xf numFmtId="164" fontId="2" fillId="2" borderId="14" xfId="2" applyNumberFormat="1" applyBorder="1" applyAlignment="1">
      <alignment horizontal="left"/>
    </xf>
    <xf numFmtId="164" fontId="2" fillId="18" borderId="17" xfId="15" applyNumberFormat="1" applyBorder="1" applyAlignment="1">
      <alignment horizontal="left"/>
    </xf>
    <xf numFmtId="164" fontId="2" fillId="18" borderId="0" xfId="15" applyNumberFormat="1" applyBorder="1" applyAlignment="1">
      <alignment horizontal="left"/>
    </xf>
    <xf numFmtId="164" fontId="2" fillId="18" borderId="16" xfId="15" applyNumberFormat="1" applyBorder="1" applyAlignment="1">
      <alignment horizontal="left"/>
    </xf>
    <xf numFmtId="164" fontId="2" fillId="10" borderId="68" xfId="7" applyNumberFormat="1" applyBorder="1" applyAlignment="1">
      <alignment horizontal="left"/>
    </xf>
    <xf numFmtId="164" fontId="2" fillId="10" borderId="55" xfId="7" applyNumberFormat="1" applyBorder="1" applyAlignment="1">
      <alignment horizontal="left"/>
    </xf>
    <xf numFmtId="164" fontId="2" fillId="10" borderId="69" xfId="7" applyNumberFormat="1" applyBorder="1" applyAlignment="1">
      <alignment horizontal="left"/>
    </xf>
    <xf numFmtId="164" fontId="7" fillId="3" borderId="14" xfId="3" applyNumberFormat="1" applyBorder="1" applyAlignment="1">
      <alignment horizontal="left"/>
    </xf>
    <xf numFmtId="3" fontId="2" fillId="2" borderId="17" xfId="2" applyNumberFormat="1" applyBorder="1" applyAlignment="1">
      <alignment horizontal="center"/>
    </xf>
    <xf numFmtId="3" fontId="2" fillId="2" borderId="0" xfId="2" applyNumberFormat="1" applyBorder="1" applyAlignment="1">
      <alignment horizontal="center"/>
    </xf>
    <xf numFmtId="3" fontId="2" fillId="2" borderId="22" xfId="2" applyNumberFormat="1" applyBorder="1" applyAlignment="1">
      <alignment horizontal="center"/>
    </xf>
    <xf numFmtId="3" fontId="2" fillId="10" borderId="54" xfId="7" applyNumberFormat="1" applyBorder="1" applyAlignment="1">
      <alignment horizontal="center"/>
    </xf>
    <xf numFmtId="3" fontId="2" fillId="10" borderId="55" xfId="7" applyNumberFormat="1" applyBorder="1" applyAlignment="1">
      <alignment horizontal="center"/>
    </xf>
    <xf numFmtId="3" fontId="2" fillId="10" borderId="56" xfId="7" applyNumberFormat="1" applyBorder="1" applyAlignment="1">
      <alignment horizontal="center"/>
    </xf>
    <xf numFmtId="3" fontId="2" fillId="18" borderId="17" xfId="15" applyNumberFormat="1" applyBorder="1" applyAlignment="1">
      <alignment horizontal="center"/>
    </xf>
    <xf numFmtId="3" fontId="2" fillId="18" borderId="0" xfId="15" applyNumberFormat="1" applyBorder="1" applyAlignment="1">
      <alignment horizontal="center"/>
    </xf>
    <xf numFmtId="3" fontId="2" fillId="18" borderId="22" xfId="15" applyNumberFormat="1" applyBorder="1" applyAlignment="1">
      <alignment horizontal="center"/>
    </xf>
    <xf numFmtId="3" fontId="2" fillId="15" borderId="17" xfId="12" applyNumberFormat="1" applyBorder="1" applyAlignment="1">
      <alignment horizontal="center"/>
    </xf>
    <xf numFmtId="3" fontId="2" fillId="15" borderId="0" xfId="12" applyNumberFormat="1" applyBorder="1" applyAlignment="1">
      <alignment horizontal="center"/>
    </xf>
    <xf numFmtId="3" fontId="2" fillId="15" borderId="22" xfId="12" applyNumberFormat="1" applyBorder="1" applyAlignment="1">
      <alignment horizontal="center"/>
    </xf>
    <xf numFmtId="1" fontId="9" fillId="5" borderId="30" xfId="4" applyNumberFormat="1" applyFill="1" applyBorder="1" applyAlignment="1">
      <alignment horizontal="center" wrapText="1"/>
    </xf>
    <xf numFmtId="1" fontId="9" fillId="5" borderId="1" xfId="4" applyNumberFormat="1" applyFill="1" applyBorder="1" applyAlignment="1">
      <alignment horizontal="center" wrapText="1"/>
    </xf>
    <xf numFmtId="1" fontId="9" fillId="5" borderId="2" xfId="4" applyNumberFormat="1" applyFill="1" applyBorder="1" applyAlignment="1">
      <alignment horizontal="center" wrapText="1"/>
    </xf>
    <xf numFmtId="1" fontId="9" fillId="5" borderId="0" xfId="4" applyNumberFormat="1" applyFill="1" applyBorder="1" applyAlignment="1">
      <alignment horizontal="center" wrapText="1"/>
    </xf>
    <xf numFmtId="1" fontId="9" fillId="5" borderId="24" xfId="4" applyNumberFormat="1" applyFill="1" applyBorder="1" applyAlignment="1">
      <alignment horizontal="center" wrapText="1"/>
    </xf>
    <xf numFmtId="1" fontId="9" fillId="5" borderId="22" xfId="4" applyNumberFormat="1" applyFill="1" applyBorder="1" applyAlignment="1">
      <alignment horizontal="center" wrapText="1"/>
    </xf>
  </cellXfs>
  <cellStyles count="18">
    <cellStyle name="20% - Accent1" xfId="3" builtinId="30" customBuiltin="1"/>
    <cellStyle name="20% - Accent2" xfId="5" builtinId="34" customBuiltin="1"/>
    <cellStyle name="20% - Accent3" xfId="8" builtinId="38" customBuiltin="1"/>
    <cellStyle name="20% - Accent4" xfId="10" builtinId="42" customBuiltin="1"/>
    <cellStyle name="20% - Accent5" xfId="13" builtinId="46" customBuiltin="1"/>
    <cellStyle name="20% - Accent6" xfId="16" builtinId="50" customBuiltin="1"/>
    <cellStyle name="60% - Accent1" xfId="4" builtinId="32" customBuiltin="1"/>
    <cellStyle name="60% - Accent2" xfId="6" builtinId="36" customBuiltin="1"/>
    <cellStyle name="60% - Accent3" xfId="9" builtinId="40" customBuiltin="1"/>
    <cellStyle name="60% - Accent4" xfId="11" builtinId="44" customBuiltin="1"/>
    <cellStyle name="60% - Accent5" xfId="14" builtinId="48" customBuiltin="1"/>
    <cellStyle name="60% - Accent6" xfId="17" builtinId="52" customBuiltin="1"/>
    <cellStyle name="Accent1" xfId="2" builtinId="29"/>
    <cellStyle name="Accent3" xfId="7" builtinId="37"/>
    <cellStyle name="Accent5" xfId="12" builtinId="45"/>
    <cellStyle name="Accent6" xfId="15" builtinId="49"/>
    <cellStyle name="Normal" xfId="0" builtinId="0" customBuiltin="1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Z72"/>
  <sheetViews>
    <sheetView showGridLines="0" tabSelected="1" topLeftCell="A6" zoomScale="80" zoomScaleNormal="80" zoomScalePageLayoutView="30" workbookViewId="0">
      <selection activeCell="F38" sqref="F38"/>
    </sheetView>
  </sheetViews>
  <sheetFormatPr defaultColWidth="9.109375" defaultRowHeight="13.8" x14ac:dyDescent="0.3"/>
  <cols>
    <col min="1" max="1" width="19.5546875" style="24" customWidth="1"/>
    <col min="2" max="3" width="27.44140625" style="24" customWidth="1"/>
    <col min="4" max="4" width="38" style="44" customWidth="1"/>
    <col min="5" max="5" width="8.44140625" style="44" bestFit="1" customWidth="1"/>
    <col min="6" max="6" width="7.88671875" style="44" customWidth="1"/>
    <col min="7" max="7" width="9.109375" style="80" customWidth="1"/>
    <col min="8" max="12" width="13.44140625" style="67" customWidth="1"/>
    <col min="13" max="16384" width="9.109375" style="24"/>
  </cols>
  <sheetData>
    <row r="1" spans="1:12" s="12" customFormat="1" x14ac:dyDescent="0.3">
      <c r="A1" s="94"/>
      <c r="B1" s="12" t="s">
        <v>87</v>
      </c>
      <c r="D1" s="29"/>
      <c r="E1" s="29"/>
      <c r="F1" s="29"/>
      <c r="G1" s="77"/>
      <c r="H1" s="64"/>
      <c r="I1" s="64"/>
      <c r="J1" s="64"/>
      <c r="K1" s="64"/>
      <c r="L1" s="64"/>
    </row>
    <row r="2" spans="1:12" s="12" customFormat="1" x14ac:dyDescent="0.3">
      <c r="A2" s="94"/>
      <c r="D2" s="95"/>
      <c r="E2" s="29"/>
      <c r="F2" s="29"/>
      <c r="G2" s="77"/>
      <c r="H2" s="64"/>
      <c r="I2" s="64"/>
      <c r="J2" s="64"/>
      <c r="K2" s="64"/>
      <c r="L2" s="64"/>
    </row>
    <row r="3" spans="1:12" s="14" customFormat="1" ht="15.6" x14ac:dyDescent="0.3">
      <c r="A3" s="94"/>
      <c r="B3" s="13" t="s">
        <v>80</v>
      </c>
      <c r="C3" s="13"/>
      <c r="D3" s="30"/>
      <c r="E3" s="31"/>
      <c r="F3" s="31"/>
      <c r="G3" s="77"/>
      <c r="H3" s="65"/>
      <c r="I3" s="192" t="s">
        <v>11</v>
      </c>
      <c r="J3" s="192"/>
      <c r="K3" s="192"/>
      <c r="L3" s="192"/>
    </row>
    <row r="4" spans="1:12" s="15" customFormat="1" ht="12.75" customHeight="1" x14ac:dyDescent="0.3">
      <c r="B4" s="206" t="s">
        <v>6</v>
      </c>
      <c r="C4" s="206"/>
      <c r="D4" s="206"/>
      <c r="E4" s="214" t="s">
        <v>8</v>
      </c>
      <c r="F4" s="215"/>
      <c r="G4" s="215"/>
      <c r="H4" s="216"/>
      <c r="I4" s="103"/>
      <c r="J4" s="103"/>
      <c r="K4" s="103"/>
      <c r="L4" s="103"/>
    </row>
    <row r="5" spans="1:12" s="18" customFormat="1" ht="25.5" customHeight="1" x14ac:dyDescent="0.3">
      <c r="A5" s="90"/>
      <c r="B5" s="16" t="s">
        <v>18</v>
      </c>
      <c r="C5" s="16" t="s">
        <v>19</v>
      </c>
      <c r="D5" s="32" t="s">
        <v>7</v>
      </c>
      <c r="E5" s="33" t="s">
        <v>2</v>
      </c>
      <c r="F5" s="34" t="s">
        <v>3</v>
      </c>
      <c r="G5" s="78" t="s">
        <v>12</v>
      </c>
      <c r="H5" s="106" t="s">
        <v>16</v>
      </c>
      <c r="I5" s="226" t="s">
        <v>76</v>
      </c>
      <c r="J5" s="230"/>
      <c r="K5" s="226" t="s">
        <v>76</v>
      </c>
      <c r="L5" s="227"/>
    </row>
    <row r="6" spans="1:12" s="18" customFormat="1" x14ac:dyDescent="0.3">
      <c r="B6" s="17"/>
      <c r="C6" s="17"/>
      <c r="D6" s="32"/>
      <c r="E6" s="33"/>
      <c r="F6" s="34"/>
      <c r="G6" s="78" t="s">
        <v>5</v>
      </c>
      <c r="H6" s="106" t="s">
        <v>5</v>
      </c>
      <c r="I6" s="228" t="s">
        <v>0</v>
      </c>
      <c r="J6" s="231"/>
      <c r="K6" s="228" t="s">
        <v>77</v>
      </c>
      <c r="L6" s="229"/>
    </row>
    <row r="7" spans="1:12" s="19" customFormat="1" x14ac:dyDescent="0.3">
      <c r="B7" s="213" t="s">
        <v>20</v>
      </c>
      <c r="C7" s="213"/>
      <c r="D7" s="213"/>
      <c r="E7" s="35"/>
      <c r="F7" s="36"/>
      <c r="G7" s="79"/>
      <c r="H7" s="107"/>
      <c r="I7" s="110" t="s">
        <v>14</v>
      </c>
      <c r="J7" s="111" t="s">
        <v>15</v>
      </c>
      <c r="K7" s="110" t="s">
        <v>14</v>
      </c>
      <c r="L7" s="123" t="s">
        <v>15</v>
      </c>
    </row>
    <row r="8" spans="1:12" s="20" customFormat="1" x14ac:dyDescent="0.3">
      <c r="A8" s="24"/>
      <c r="B8" s="91" t="s">
        <v>22</v>
      </c>
      <c r="C8" s="91" t="s">
        <v>23</v>
      </c>
      <c r="D8" s="37" t="s">
        <v>24</v>
      </c>
      <c r="E8" s="2">
        <v>628</v>
      </c>
      <c r="F8" s="3"/>
      <c r="G8" s="166">
        <f t="shared" ref="G8:H11" si="0">SUM(I8+K8)</f>
        <v>549.36</v>
      </c>
      <c r="H8" s="108">
        <f t="shared" si="0"/>
        <v>628</v>
      </c>
      <c r="I8" s="116"/>
      <c r="J8" s="117"/>
      <c r="K8" s="112">
        <v>549.36</v>
      </c>
      <c r="L8" s="113">
        <v>628</v>
      </c>
    </row>
    <row r="9" spans="1:12" s="20" customFormat="1" x14ac:dyDescent="0.3">
      <c r="A9" s="24"/>
      <c r="B9" s="91" t="s">
        <v>22</v>
      </c>
      <c r="C9" s="91" t="s">
        <v>25</v>
      </c>
      <c r="D9" s="37" t="s">
        <v>26</v>
      </c>
      <c r="E9" s="2">
        <v>170</v>
      </c>
      <c r="F9" s="3"/>
      <c r="G9" s="166">
        <f t="shared" si="0"/>
        <v>148.71</v>
      </c>
      <c r="H9" s="108">
        <f t="shared" si="0"/>
        <v>170</v>
      </c>
      <c r="I9" s="116"/>
      <c r="J9" s="117"/>
      <c r="K9" s="112">
        <v>148.71</v>
      </c>
      <c r="L9" s="113">
        <v>170</v>
      </c>
    </row>
    <row r="10" spans="1:12" s="20" customFormat="1" x14ac:dyDescent="0.3">
      <c r="A10" s="24"/>
      <c r="B10" s="91" t="s">
        <v>22</v>
      </c>
      <c r="C10" s="91" t="s">
        <v>27</v>
      </c>
      <c r="D10" s="37" t="s">
        <v>28</v>
      </c>
      <c r="E10" s="2">
        <v>337</v>
      </c>
      <c r="F10" s="3"/>
      <c r="G10" s="166">
        <f t="shared" si="0"/>
        <v>294.8</v>
      </c>
      <c r="H10" s="108">
        <f t="shared" si="0"/>
        <v>337</v>
      </c>
      <c r="I10" s="116"/>
      <c r="J10" s="117"/>
      <c r="K10" s="112">
        <v>294.8</v>
      </c>
      <c r="L10" s="113">
        <v>337</v>
      </c>
    </row>
    <row r="11" spans="1:12" s="20" customFormat="1" x14ac:dyDescent="0.3">
      <c r="A11" s="24"/>
      <c r="B11" s="92" t="s">
        <v>22</v>
      </c>
      <c r="C11" s="92" t="s">
        <v>29</v>
      </c>
      <c r="D11" s="38" t="s">
        <v>30</v>
      </c>
      <c r="E11" s="4">
        <v>45</v>
      </c>
      <c r="F11" s="5"/>
      <c r="G11" s="166">
        <f t="shared" si="0"/>
        <v>39.36</v>
      </c>
      <c r="H11" s="108">
        <f t="shared" si="0"/>
        <v>45</v>
      </c>
      <c r="I11" s="116"/>
      <c r="J11" s="117"/>
      <c r="K11" s="112">
        <v>39.36</v>
      </c>
      <c r="L11" s="114">
        <v>45</v>
      </c>
    </row>
    <row r="12" spans="1:12" s="20" customFormat="1" x14ac:dyDescent="0.3">
      <c r="B12" s="22" t="s">
        <v>21</v>
      </c>
      <c r="C12" s="22"/>
      <c r="D12" s="39"/>
      <c r="E12" s="6"/>
      <c r="F12" s="7"/>
      <c r="G12" s="167"/>
      <c r="H12" s="109"/>
      <c r="I12" s="118"/>
      <c r="J12" s="119"/>
      <c r="K12" s="122"/>
      <c r="L12" s="109"/>
    </row>
    <row r="13" spans="1:12" s="20" customFormat="1" x14ac:dyDescent="0.3">
      <c r="A13" s="24"/>
      <c r="B13" s="99">
        <v>1</v>
      </c>
      <c r="C13" s="93" t="s">
        <v>31</v>
      </c>
      <c r="D13" s="40" t="s">
        <v>32</v>
      </c>
      <c r="E13" s="8">
        <v>1500</v>
      </c>
      <c r="F13" s="9"/>
      <c r="G13" s="166">
        <f>SUM(I13+K13)</f>
        <v>354.75</v>
      </c>
      <c r="H13" s="108">
        <f>SUM(J13+L13)</f>
        <v>1500</v>
      </c>
      <c r="I13" s="116"/>
      <c r="J13" s="117"/>
      <c r="K13" s="112">
        <v>354.75</v>
      </c>
      <c r="L13" s="115">
        <v>1500</v>
      </c>
    </row>
    <row r="14" spans="1:12" s="20" customFormat="1" x14ac:dyDescent="0.3">
      <c r="A14" s="24"/>
      <c r="B14" s="99">
        <v>4</v>
      </c>
      <c r="C14" s="93" t="s">
        <v>35</v>
      </c>
      <c r="D14" s="40" t="s">
        <v>36</v>
      </c>
      <c r="E14" s="8">
        <v>30</v>
      </c>
      <c r="F14" s="9"/>
      <c r="G14" s="166">
        <f t="shared" ref="G14:G26" si="1">SUM(I14+K14)</f>
        <v>33.74</v>
      </c>
      <c r="H14" s="108">
        <f t="shared" ref="H14:H26" si="2">SUM(J14+L14)</f>
        <v>30</v>
      </c>
      <c r="I14" s="116"/>
      <c r="J14" s="117"/>
      <c r="K14" s="112">
        <v>33.74</v>
      </c>
      <c r="L14" s="115">
        <v>30</v>
      </c>
    </row>
    <row r="15" spans="1:12" s="20" customFormat="1" x14ac:dyDescent="0.3">
      <c r="A15" s="24"/>
      <c r="B15" s="99">
        <v>6</v>
      </c>
      <c r="C15" s="93" t="s">
        <v>37</v>
      </c>
      <c r="D15" s="40" t="s">
        <v>38</v>
      </c>
      <c r="E15" s="8">
        <v>184</v>
      </c>
      <c r="F15" s="9"/>
      <c r="G15" s="166">
        <f t="shared" si="1"/>
        <v>160.96</v>
      </c>
      <c r="H15" s="108">
        <f t="shared" si="2"/>
        <v>184</v>
      </c>
      <c r="I15" s="116"/>
      <c r="J15" s="117"/>
      <c r="K15" s="112">
        <v>160.96</v>
      </c>
      <c r="L15" s="115">
        <v>184</v>
      </c>
    </row>
    <row r="16" spans="1:12" s="20" customFormat="1" x14ac:dyDescent="0.3">
      <c r="A16" s="24"/>
      <c r="B16" s="99">
        <v>7</v>
      </c>
      <c r="C16" s="93" t="s">
        <v>39</v>
      </c>
      <c r="D16" s="40" t="s">
        <v>40</v>
      </c>
      <c r="E16" s="8">
        <v>76</v>
      </c>
      <c r="F16" s="9"/>
      <c r="G16" s="166">
        <f t="shared" si="1"/>
        <v>66.48</v>
      </c>
      <c r="H16" s="108">
        <f t="shared" si="2"/>
        <v>76</v>
      </c>
      <c r="I16" s="116"/>
      <c r="J16" s="117"/>
      <c r="K16" s="112">
        <v>66.48</v>
      </c>
      <c r="L16" s="115">
        <v>76</v>
      </c>
    </row>
    <row r="17" spans="1:12" s="20" customFormat="1" x14ac:dyDescent="0.3">
      <c r="A17" s="24"/>
      <c r="B17" s="99">
        <v>8</v>
      </c>
      <c r="C17" s="93" t="s">
        <v>41</v>
      </c>
      <c r="D17" s="40" t="s">
        <v>42</v>
      </c>
      <c r="E17" s="8">
        <v>83</v>
      </c>
      <c r="F17" s="9"/>
      <c r="G17" s="166">
        <f t="shared" si="1"/>
        <v>72.61</v>
      </c>
      <c r="H17" s="108">
        <f t="shared" si="2"/>
        <v>83</v>
      </c>
      <c r="I17" s="116"/>
      <c r="J17" s="117"/>
      <c r="K17" s="112">
        <v>72.61</v>
      </c>
      <c r="L17" s="115">
        <v>83</v>
      </c>
    </row>
    <row r="18" spans="1:12" s="20" customFormat="1" x14ac:dyDescent="0.3">
      <c r="A18" s="24"/>
      <c r="B18" s="99">
        <v>12</v>
      </c>
      <c r="C18" s="93" t="s">
        <v>45</v>
      </c>
      <c r="D18" s="40" t="s">
        <v>46</v>
      </c>
      <c r="E18" s="8">
        <v>120</v>
      </c>
      <c r="F18" s="9"/>
      <c r="G18" s="166">
        <f t="shared" si="1"/>
        <v>104.97</v>
      </c>
      <c r="H18" s="108">
        <f t="shared" si="2"/>
        <v>120</v>
      </c>
      <c r="I18" s="116"/>
      <c r="J18" s="117"/>
      <c r="K18" s="112">
        <v>104.97</v>
      </c>
      <c r="L18" s="115">
        <v>120</v>
      </c>
    </row>
    <row r="19" spans="1:12" s="20" customFormat="1" x14ac:dyDescent="0.3">
      <c r="A19" s="24"/>
      <c r="B19" s="99">
        <v>13</v>
      </c>
      <c r="C19" s="93" t="s">
        <v>47</v>
      </c>
      <c r="D19" s="40" t="s">
        <v>48</v>
      </c>
      <c r="E19" s="8">
        <v>150</v>
      </c>
      <c r="F19" s="9"/>
      <c r="G19" s="166">
        <f t="shared" si="1"/>
        <v>145.16999999999999</v>
      </c>
      <c r="H19" s="108">
        <f t="shared" si="2"/>
        <v>150</v>
      </c>
      <c r="I19" s="116"/>
      <c r="J19" s="117"/>
      <c r="K19" s="112">
        <v>145.16999999999999</v>
      </c>
      <c r="L19" s="115">
        <v>150</v>
      </c>
    </row>
    <row r="20" spans="1:12" s="20" customFormat="1" x14ac:dyDescent="0.3">
      <c r="A20" s="24"/>
      <c r="B20" s="99">
        <v>14</v>
      </c>
      <c r="C20" s="93" t="s">
        <v>49</v>
      </c>
      <c r="D20" s="40" t="s">
        <v>50</v>
      </c>
      <c r="E20" s="8">
        <v>81</v>
      </c>
      <c r="F20" s="9"/>
      <c r="G20" s="166">
        <f t="shared" si="1"/>
        <v>70.86</v>
      </c>
      <c r="H20" s="108">
        <f t="shared" si="2"/>
        <v>81</v>
      </c>
      <c r="I20" s="116"/>
      <c r="J20" s="117"/>
      <c r="K20" s="112">
        <v>70.86</v>
      </c>
      <c r="L20" s="115">
        <v>81</v>
      </c>
    </row>
    <row r="21" spans="1:12" s="20" customFormat="1" x14ac:dyDescent="0.3">
      <c r="A21" s="24"/>
      <c r="B21" s="99">
        <v>16</v>
      </c>
      <c r="C21" s="93" t="s">
        <v>51</v>
      </c>
      <c r="D21" s="40" t="s">
        <v>52</v>
      </c>
      <c r="E21" s="8">
        <v>39</v>
      </c>
      <c r="F21" s="9"/>
      <c r="G21" s="166">
        <f t="shared" si="1"/>
        <v>41.94</v>
      </c>
      <c r="H21" s="108">
        <f t="shared" si="2"/>
        <v>39</v>
      </c>
      <c r="I21" s="116"/>
      <c r="J21" s="142"/>
      <c r="K21" s="136">
        <v>41.94</v>
      </c>
      <c r="L21" s="115">
        <v>39</v>
      </c>
    </row>
    <row r="22" spans="1:12" s="20" customFormat="1" x14ac:dyDescent="0.3">
      <c r="A22" s="24"/>
      <c r="B22" s="99">
        <v>18</v>
      </c>
      <c r="C22" s="93" t="s">
        <v>53</v>
      </c>
      <c r="D22" s="40" t="s">
        <v>54</v>
      </c>
      <c r="E22" s="8">
        <v>90</v>
      </c>
      <c r="F22" s="9"/>
      <c r="G22" s="166">
        <f t="shared" si="1"/>
        <v>94.26</v>
      </c>
      <c r="H22" s="108">
        <f t="shared" si="2"/>
        <v>90</v>
      </c>
      <c r="I22" s="135">
        <v>94.26</v>
      </c>
      <c r="J22" s="141">
        <v>90</v>
      </c>
      <c r="K22" s="137"/>
      <c r="L22" s="143"/>
    </row>
    <row r="23" spans="1:12" s="20" customFormat="1" x14ac:dyDescent="0.3">
      <c r="A23" s="24"/>
      <c r="B23" s="99">
        <v>19</v>
      </c>
      <c r="C23" s="93" t="s">
        <v>55</v>
      </c>
      <c r="D23" s="40" t="s">
        <v>56</v>
      </c>
      <c r="E23" s="8">
        <v>84</v>
      </c>
      <c r="F23" s="9"/>
      <c r="G23" s="166">
        <f t="shared" si="1"/>
        <v>73.48</v>
      </c>
      <c r="H23" s="108">
        <f t="shared" si="2"/>
        <v>84</v>
      </c>
      <c r="I23" s="116"/>
      <c r="J23" s="140"/>
      <c r="K23" s="138">
        <v>73.48</v>
      </c>
      <c r="L23" s="139">
        <v>84</v>
      </c>
    </row>
    <row r="24" spans="1:12" s="20" customFormat="1" x14ac:dyDescent="0.3">
      <c r="A24" s="24"/>
      <c r="B24" s="99">
        <v>21</v>
      </c>
      <c r="C24" s="93" t="s">
        <v>57</v>
      </c>
      <c r="D24" s="40" t="s">
        <v>58</v>
      </c>
      <c r="E24" s="8">
        <v>69</v>
      </c>
      <c r="F24" s="9"/>
      <c r="G24" s="166">
        <f t="shared" si="1"/>
        <v>60.36</v>
      </c>
      <c r="H24" s="108">
        <f t="shared" si="2"/>
        <v>69</v>
      </c>
      <c r="I24" s="116"/>
      <c r="J24" s="117"/>
      <c r="K24" s="112">
        <v>60.36</v>
      </c>
      <c r="L24" s="115">
        <v>69</v>
      </c>
    </row>
    <row r="25" spans="1:12" s="20" customFormat="1" x14ac:dyDescent="0.3">
      <c r="A25" s="24"/>
      <c r="B25" s="99">
        <v>22</v>
      </c>
      <c r="C25" s="93" t="s">
        <v>59</v>
      </c>
      <c r="D25" s="40" t="s">
        <v>60</v>
      </c>
      <c r="E25" s="8">
        <v>96</v>
      </c>
      <c r="F25" s="9"/>
      <c r="G25" s="166">
        <f t="shared" si="1"/>
        <v>105</v>
      </c>
      <c r="H25" s="108">
        <f t="shared" si="2"/>
        <v>96</v>
      </c>
      <c r="I25" s="116"/>
      <c r="J25" s="117"/>
      <c r="K25" s="112">
        <v>105</v>
      </c>
      <c r="L25" s="115">
        <v>96</v>
      </c>
    </row>
    <row r="26" spans="1:12" s="20" customFormat="1" x14ac:dyDescent="0.3">
      <c r="A26" s="24"/>
      <c r="B26" s="99">
        <v>25</v>
      </c>
      <c r="C26" s="93" t="s">
        <v>63</v>
      </c>
      <c r="D26" s="40" t="s">
        <v>64</v>
      </c>
      <c r="E26" s="8">
        <v>628</v>
      </c>
      <c r="F26" s="9"/>
      <c r="G26" s="166">
        <f t="shared" si="1"/>
        <v>817.4</v>
      </c>
      <c r="H26" s="108">
        <f t="shared" si="2"/>
        <v>628</v>
      </c>
      <c r="I26" s="116"/>
      <c r="J26" s="120"/>
      <c r="K26" s="112">
        <v>817.4</v>
      </c>
      <c r="L26" s="115">
        <v>628</v>
      </c>
    </row>
    <row r="27" spans="1:12" s="20" customFormat="1" ht="14.4" thickBot="1" x14ac:dyDescent="0.35">
      <c r="B27" s="23"/>
      <c r="C27" s="23"/>
      <c r="D27" s="42"/>
      <c r="E27" s="1">
        <f t="shared" ref="E27:L27" si="3">SUM(E8:E26)</f>
        <v>4410</v>
      </c>
      <c r="F27" s="1">
        <f t="shared" si="3"/>
        <v>0</v>
      </c>
      <c r="G27" s="168">
        <f t="shared" si="3"/>
        <v>3234.2100000000005</v>
      </c>
      <c r="H27" s="66">
        <f t="shared" si="3"/>
        <v>4410</v>
      </c>
      <c r="I27" s="121">
        <f t="shared" si="3"/>
        <v>94.26</v>
      </c>
      <c r="J27" s="121">
        <f t="shared" si="3"/>
        <v>90</v>
      </c>
      <c r="K27" s="165">
        <f>SUM(K8:K26)</f>
        <v>3139.9500000000003</v>
      </c>
      <c r="L27" s="121">
        <f t="shared" si="3"/>
        <v>4320</v>
      </c>
    </row>
    <row r="28" spans="1:12" ht="14.4" thickTop="1" x14ac:dyDescent="0.3">
      <c r="D28" s="43"/>
    </row>
    <row r="29" spans="1:12" x14ac:dyDescent="0.3">
      <c r="D29" s="43"/>
    </row>
    <row r="30" spans="1:12" ht="15.6" x14ac:dyDescent="0.3">
      <c r="B30" s="13" t="s">
        <v>81</v>
      </c>
      <c r="C30" s="13"/>
      <c r="D30" s="30"/>
      <c r="E30" s="31"/>
      <c r="F30" s="31"/>
      <c r="G30" s="77"/>
      <c r="H30" s="65"/>
      <c r="I30" s="192" t="s">
        <v>11</v>
      </c>
      <c r="J30" s="192"/>
      <c r="K30" s="192"/>
      <c r="L30" s="192"/>
    </row>
    <row r="31" spans="1:12" ht="14.4" x14ac:dyDescent="0.3">
      <c r="B31" s="206" t="s">
        <v>6</v>
      </c>
      <c r="C31" s="206"/>
      <c r="D31" s="206"/>
      <c r="E31" s="214" t="s">
        <v>8</v>
      </c>
      <c r="F31" s="215"/>
      <c r="G31" s="215"/>
      <c r="H31" s="216"/>
      <c r="I31" s="103"/>
      <c r="J31" s="103"/>
      <c r="K31" s="103"/>
      <c r="L31" s="103"/>
    </row>
    <row r="32" spans="1:12" ht="41.4" x14ac:dyDescent="0.3">
      <c r="B32" s="16" t="s">
        <v>18</v>
      </c>
      <c r="C32" s="16" t="s">
        <v>19</v>
      </c>
      <c r="D32" s="32" t="s">
        <v>7</v>
      </c>
      <c r="E32" s="33" t="s">
        <v>2</v>
      </c>
      <c r="F32" s="34" t="s">
        <v>3</v>
      </c>
      <c r="G32" s="78" t="s">
        <v>12</v>
      </c>
      <c r="H32" s="106" t="s">
        <v>16</v>
      </c>
      <c r="I32" s="226" t="s">
        <v>76</v>
      </c>
      <c r="J32" s="230"/>
      <c r="K32" s="226" t="s">
        <v>76</v>
      </c>
      <c r="L32" s="227"/>
    </row>
    <row r="33" spans="1:12" x14ac:dyDescent="0.3">
      <c r="B33" s="17"/>
      <c r="C33" s="17"/>
      <c r="D33" s="32"/>
      <c r="E33" s="33"/>
      <c r="F33" s="34"/>
      <c r="G33" s="78" t="s">
        <v>5</v>
      </c>
      <c r="H33" s="106" t="s">
        <v>5</v>
      </c>
      <c r="I33" s="228" t="s">
        <v>0</v>
      </c>
      <c r="J33" s="231"/>
      <c r="K33" s="228" t="s">
        <v>77</v>
      </c>
      <c r="L33" s="229"/>
    </row>
    <row r="34" spans="1:12" x14ac:dyDescent="0.3">
      <c r="B34" s="213" t="s">
        <v>21</v>
      </c>
      <c r="C34" s="213"/>
      <c r="D34" s="213"/>
      <c r="E34" s="35"/>
      <c r="F34" s="36"/>
      <c r="G34" s="79"/>
      <c r="H34" s="107"/>
      <c r="I34" s="110" t="s">
        <v>14</v>
      </c>
      <c r="J34" s="111" t="s">
        <v>15</v>
      </c>
      <c r="K34" s="110" t="s">
        <v>14</v>
      </c>
      <c r="L34" s="183" t="s">
        <v>15</v>
      </c>
    </row>
    <row r="35" spans="1:12" x14ac:dyDescent="0.3">
      <c r="B35" s="185">
        <v>2</v>
      </c>
      <c r="C35" s="175" t="s">
        <v>33</v>
      </c>
      <c r="D35" s="176" t="s">
        <v>34</v>
      </c>
      <c r="E35" s="177">
        <v>310</v>
      </c>
      <c r="F35" s="178"/>
      <c r="G35" s="179">
        <f>I35+K35</f>
        <v>376.92</v>
      </c>
      <c r="H35" s="180">
        <f>J35+L35</f>
        <v>310</v>
      </c>
      <c r="I35" s="181"/>
      <c r="J35" s="120"/>
      <c r="K35" s="182">
        <v>376.92</v>
      </c>
      <c r="L35" s="184">
        <v>310</v>
      </c>
    </row>
    <row r="36" spans="1:12" x14ac:dyDescent="0.3">
      <c r="B36" s="187"/>
      <c r="C36" s="186" t="s">
        <v>85</v>
      </c>
      <c r="D36" s="176" t="s">
        <v>86</v>
      </c>
      <c r="E36" s="177">
        <v>90</v>
      </c>
      <c r="F36" s="178"/>
      <c r="G36" s="179">
        <f>I36+K36</f>
        <v>95.55</v>
      </c>
      <c r="H36" s="180">
        <f>J36+L36</f>
        <v>90</v>
      </c>
      <c r="I36" s="181"/>
      <c r="J36" s="120"/>
      <c r="K36" s="182">
        <v>95.55</v>
      </c>
      <c r="L36" s="184">
        <v>90</v>
      </c>
    </row>
    <row r="37" spans="1:12" ht="14.4" thickBot="1" x14ac:dyDescent="0.35">
      <c r="D37" s="43"/>
      <c r="E37" s="1">
        <f t="shared" ref="E37:L37" si="4">SUM(E35:E36)</f>
        <v>400</v>
      </c>
      <c r="F37" s="1">
        <f t="shared" si="4"/>
        <v>0</v>
      </c>
      <c r="G37" s="168">
        <f t="shared" si="4"/>
        <v>472.47</v>
      </c>
      <c r="H37" s="66">
        <f t="shared" si="4"/>
        <v>400</v>
      </c>
      <c r="I37" s="121">
        <f t="shared" si="4"/>
        <v>0</v>
      </c>
      <c r="J37" s="121">
        <f t="shared" si="4"/>
        <v>0</v>
      </c>
      <c r="K37" s="165">
        <f t="shared" si="4"/>
        <v>472.47</v>
      </c>
      <c r="L37" s="121">
        <f t="shared" si="4"/>
        <v>400</v>
      </c>
    </row>
    <row r="38" spans="1:12" ht="14.4" thickTop="1" x14ac:dyDescent="0.3">
      <c r="D38" s="43"/>
    </row>
    <row r="39" spans="1:12" x14ac:dyDescent="0.3">
      <c r="D39" s="43"/>
    </row>
    <row r="40" spans="1:12" s="14" customFormat="1" ht="16.2" thickBot="1" x14ac:dyDescent="0.35">
      <c r="B40" s="13" t="s">
        <v>75</v>
      </c>
      <c r="C40" s="13"/>
      <c r="D40" s="30"/>
      <c r="E40" s="31"/>
      <c r="F40" s="31"/>
      <c r="G40" s="77"/>
      <c r="H40" s="65"/>
      <c r="I40" s="65"/>
      <c r="J40" s="65"/>
      <c r="K40" s="65"/>
      <c r="L40" s="65"/>
    </row>
    <row r="41" spans="1:12" s="15" customFormat="1" ht="12.75" customHeight="1" x14ac:dyDescent="0.3">
      <c r="B41" s="210" t="s">
        <v>6</v>
      </c>
      <c r="C41" s="211"/>
      <c r="D41" s="212"/>
      <c r="E41" s="217" t="s">
        <v>8</v>
      </c>
      <c r="F41" s="218"/>
      <c r="G41" s="218"/>
      <c r="H41" s="219"/>
      <c r="I41" s="144"/>
      <c r="J41" s="144"/>
      <c r="K41" s="144"/>
      <c r="L41" s="144"/>
    </row>
    <row r="42" spans="1:12" s="18" customFormat="1" ht="27.6" x14ac:dyDescent="0.3">
      <c r="B42" s="150" t="s">
        <v>18</v>
      </c>
      <c r="C42" s="25" t="s">
        <v>19</v>
      </c>
      <c r="D42" s="45" t="s">
        <v>7</v>
      </c>
      <c r="E42" s="46" t="s">
        <v>2</v>
      </c>
      <c r="F42" s="47" t="s">
        <v>3</v>
      </c>
      <c r="G42" s="81" t="s">
        <v>13</v>
      </c>
      <c r="H42" s="151" t="s">
        <v>16</v>
      </c>
      <c r="I42" s="145"/>
      <c r="J42" s="145"/>
      <c r="K42" s="145"/>
      <c r="L42" s="145"/>
    </row>
    <row r="43" spans="1:12" s="18" customFormat="1" x14ac:dyDescent="0.3">
      <c r="B43" s="150"/>
      <c r="C43" s="25"/>
      <c r="D43" s="45"/>
      <c r="E43" s="46"/>
      <c r="F43" s="47"/>
      <c r="G43" s="81" t="s">
        <v>5</v>
      </c>
      <c r="H43" s="151" t="s">
        <v>5</v>
      </c>
      <c r="I43" s="145"/>
      <c r="J43" s="145"/>
      <c r="K43" s="145"/>
      <c r="L43" s="145"/>
    </row>
    <row r="44" spans="1:12" s="19" customFormat="1" x14ac:dyDescent="0.3">
      <c r="B44" s="204"/>
      <c r="C44" s="205"/>
      <c r="D44" s="205"/>
      <c r="E44" s="48"/>
      <c r="F44" s="49"/>
      <c r="G44" s="82"/>
      <c r="H44" s="152"/>
      <c r="I44" s="146"/>
      <c r="J44" s="146"/>
      <c r="K44" s="146"/>
      <c r="L44" s="146"/>
    </row>
    <row r="45" spans="1:12" s="20" customFormat="1" x14ac:dyDescent="0.3">
      <c r="A45" s="24"/>
      <c r="B45" s="153">
        <v>5</v>
      </c>
      <c r="C45" s="100" t="s">
        <v>65</v>
      </c>
      <c r="D45" s="101" t="s">
        <v>66</v>
      </c>
      <c r="E45" s="4">
        <v>61</v>
      </c>
      <c r="F45" s="5">
        <v>0</v>
      </c>
      <c r="G45" s="166">
        <v>87.35</v>
      </c>
      <c r="H45" s="154">
        <v>61</v>
      </c>
      <c r="I45" s="147"/>
      <c r="J45" s="147"/>
      <c r="K45" s="147"/>
      <c r="L45" s="147"/>
    </row>
    <row r="46" spans="1:12" s="20" customFormat="1" x14ac:dyDescent="0.3">
      <c r="A46" s="24"/>
      <c r="B46" s="153">
        <v>9</v>
      </c>
      <c r="C46" s="100" t="s">
        <v>67</v>
      </c>
      <c r="D46" s="101" t="s">
        <v>68</v>
      </c>
      <c r="E46" s="4">
        <v>48</v>
      </c>
      <c r="F46" s="5">
        <v>0</v>
      </c>
      <c r="G46" s="166">
        <v>41.99</v>
      </c>
      <c r="H46" s="154">
        <v>48</v>
      </c>
      <c r="I46" s="147"/>
      <c r="J46" s="147"/>
      <c r="K46" s="147"/>
      <c r="L46" s="147"/>
    </row>
    <row r="47" spans="1:12" s="20" customFormat="1" x14ac:dyDescent="0.3">
      <c r="A47" s="24"/>
      <c r="B47" s="155">
        <v>10</v>
      </c>
      <c r="C47" s="99" t="s">
        <v>69</v>
      </c>
      <c r="D47" s="102" t="s">
        <v>70</v>
      </c>
      <c r="E47" s="8">
        <v>43</v>
      </c>
      <c r="F47" s="9">
        <v>0</v>
      </c>
      <c r="G47" s="166">
        <v>12.27</v>
      </c>
      <c r="H47" s="154">
        <v>43</v>
      </c>
      <c r="I47" s="147"/>
      <c r="J47" s="147"/>
      <c r="K47" s="147"/>
      <c r="L47" s="147"/>
    </row>
    <row r="48" spans="1:12" s="20" customFormat="1" x14ac:dyDescent="0.3">
      <c r="A48" s="24"/>
      <c r="B48" s="155">
        <v>11</v>
      </c>
      <c r="C48" s="99" t="s">
        <v>43</v>
      </c>
      <c r="D48" s="102" t="s">
        <v>44</v>
      </c>
      <c r="E48" s="8">
        <v>120</v>
      </c>
      <c r="F48" s="9"/>
      <c r="G48" s="166">
        <v>104.97</v>
      </c>
      <c r="H48" s="154">
        <v>120</v>
      </c>
      <c r="I48" s="147"/>
      <c r="J48" s="147"/>
      <c r="K48" s="147"/>
      <c r="L48" s="147"/>
    </row>
    <row r="49" spans="1:104" s="20" customFormat="1" x14ac:dyDescent="0.3">
      <c r="A49" s="24"/>
      <c r="B49" s="155">
        <v>15</v>
      </c>
      <c r="C49" s="99" t="s">
        <v>71</v>
      </c>
      <c r="D49" s="102" t="s">
        <v>72</v>
      </c>
      <c r="E49" s="8">
        <v>100</v>
      </c>
      <c r="F49" s="9"/>
      <c r="G49" s="166">
        <v>187.63</v>
      </c>
      <c r="H49" s="154">
        <v>100</v>
      </c>
      <c r="I49" s="147"/>
      <c r="J49" s="147"/>
      <c r="K49" s="147"/>
      <c r="L49" s="147"/>
    </row>
    <row r="50" spans="1:104" s="20" customFormat="1" ht="27.6" x14ac:dyDescent="0.3">
      <c r="A50" s="24"/>
      <c r="B50" s="155">
        <v>23</v>
      </c>
      <c r="C50" s="99" t="s">
        <v>73</v>
      </c>
      <c r="D50" s="102" t="s">
        <v>74</v>
      </c>
      <c r="E50" s="8">
        <v>190</v>
      </c>
      <c r="F50" s="9">
        <v>0</v>
      </c>
      <c r="G50" s="166">
        <v>284.56</v>
      </c>
      <c r="H50" s="154">
        <v>190</v>
      </c>
      <c r="I50" s="147"/>
      <c r="J50" s="147"/>
      <c r="K50" s="147"/>
      <c r="L50" s="147"/>
    </row>
    <row r="51" spans="1:104" s="76" customFormat="1" ht="14.4" thickBot="1" x14ac:dyDescent="0.35">
      <c r="A51" s="24"/>
      <c r="B51" s="156">
        <v>24</v>
      </c>
      <c r="C51" s="157" t="s">
        <v>61</v>
      </c>
      <c r="D51" s="158" t="s">
        <v>62</v>
      </c>
      <c r="E51" s="159">
        <v>85</v>
      </c>
      <c r="F51" s="160"/>
      <c r="G51" s="169">
        <v>93.65</v>
      </c>
      <c r="H51" s="161">
        <v>85</v>
      </c>
      <c r="I51" s="147"/>
      <c r="J51" s="147"/>
      <c r="K51" s="147"/>
      <c r="L51" s="147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</row>
    <row r="52" spans="1:104" s="20" customFormat="1" ht="14.4" thickBot="1" x14ac:dyDescent="0.35">
      <c r="A52" s="24"/>
      <c r="D52" s="50"/>
      <c r="E52" s="149">
        <f>SUM(E45:E51)</f>
        <v>647</v>
      </c>
      <c r="F52" s="149">
        <f>SUM(F45:F51)</f>
        <v>0</v>
      </c>
      <c r="G52" s="170">
        <f>SUM(G45:G51)</f>
        <v>812.42</v>
      </c>
      <c r="H52" s="162">
        <f>SUM(H45:H51)</f>
        <v>647</v>
      </c>
      <c r="I52" s="148"/>
      <c r="J52" s="148"/>
      <c r="K52" s="148"/>
      <c r="L52" s="148"/>
    </row>
    <row r="53" spans="1:104" ht="14.4" thickTop="1" x14ac:dyDescent="0.3">
      <c r="D53" s="43"/>
    </row>
    <row r="54" spans="1:104" s="20" customFormat="1" ht="13.5" customHeight="1" x14ac:dyDescent="0.3">
      <c r="D54" s="50"/>
      <c r="E54" s="51"/>
      <c r="F54" s="51"/>
      <c r="G54" s="83"/>
      <c r="H54" s="68"/>
      <c r="I54" s="68"/>
      <c r="J54" s="68"/>
      <c r="K54" s="68"/>
      <c r="L54" s="68"/>
    </row>
    <row r="55" spans="1:104" s="20" customFormat="1" ht="13.5" customHeight="1" x14ac:dyDescent="0.3">
      <c r="D55" s="50"/>
      <c r="E55" s="52"/>
      <c r="F55" s="52"/>
      <c r="G55" s="84"/>
      <c r="H55" s="69"/>
      <c r="I55" s="69"/>
      <c r="J55" s="69"/>
      <c r="K55" s="69"/>
      <c r="L55" s="69"/>
    </row>
    <row r="56" spans="1:104" s="14" customFormat="1" ht="15.6" x14ac:dyDescent="0.3">
      <c r="B56" s="13" t="s">
        <v>1</v>
      </c>
      <c r="C56" s="13"/>
      <c r="D56" s="30"/>
      <c r="E56" s="31"/>
      <c r="F56" s="31"/>
      <c r="G56" s="77"/>
      <c r="H56" s="65"/>
      <c r="I56" s="193" t="s">
        <v>11</v>
      </c>
      <c r="J56" s="193"/>
      <c r="K56" s="193"/>
      <c r="L56" s="193"/>
    </row>
    <row r="57" spans="1:104" s="14" customFormat="1" ht="14.4" x14ac:dyDescent="0.3">
      <c r="B57" s="207" t="s">
        <v>6</v>
      </c>
      <c r="C57" s="208"/>
      <c r="D57" s="209"/>
      <c r="E57" s="220" t="s">
        <v>8</v>
      </c>
      <c r="F57" s="221"/>
      <c r="G57" s="221"/>
      <c r="H57" s="222"/>
      <c r="I57" s="104"/>
      <c r="J57" s="104"/>
      <c r="K57" s="104"/>
      <c r="L57" s="104"/>
    </row>
    <row r="58" spans="1:104" s="14" customFormat="1" ht="27.6" x14ac:dyDescent="0.3">
      <c r="B58" s="26" t="s">
        <v>4</v>
      </c>
      <c r="C58" s="26"/>
      <c r="D58" s="53" t="s">
        <v>82</v>
      </c>
      <c r="E58" s="54" t="s">
        <v>2</v>
      </c>
      <c r="F58" s="55" t="s">
        <v>3</v>
      </c>
      <c r="G58" s="85" t="s">
        <v>13</v>
      </c>
      <c r="H58" s="70" t="s">
        <v>16</v>
      </c>
      <c r="I58" s="195" t="s">
        <v>76</v>
      </c>
      <c r="J58" s="196"/>
      <c r="K58" s="196" t="s">
        <v>76</v>
      </c>
      <c r="L58" s="196"/>
    </row>
    <row r="59" spans="1:104" s="14" customFormat="1" x14ac:dyDescent="0.3">
      <c r="B59" s="26"/>
      <c r="C59" s="26"/>
      <c r="D59" s="53"/>
      <c r="E59" s="54"/>
      <c r="F59" s="55"/>
      <c r="G59" s="85" t="s">
        <v>5</v>
      </c>
      <c r="H59" s="70" t="s">
        <v>5</v>
      </c>
      <c r="I59" s="195" t="s">
        <v>0</v>
      </c>
      <c r="J59" s="196"/>
      <c r="K59" s="197" t="s">
        <v>77</v>
      </c>
      <c r="L59" s="198"/>
    </row>
    <row r="60" spans="1:104" s="14" customFormat="1" x14ac:dyDescent="0.3">
      <c r="B60" s="201"/>
      <c r="C60" s="202"/>
      <c r="D60" s="203"/>
      <c r="E60" s="56"/>
      <c r="F60" s="57"/>
      <c r="G60" s="86"/>
      <c r="H60" s="71"/>
      <c r="I60" s="125" t="s">
        <v>14</v>
      </c>
      <c r="J60" s="125" t="s">
        <v>15</v>
      </c>
      <c r="K60" s="125" t="s">
        <v>14</v>
      </c>
      <c r="L60" s="125" t="s">
        <v>15</v>
      </c>
    </row>
    <row r="61" spans="1:104" s="20" customFormat="1" hidden="1" x14ac:dyDescent="0.3">
      <c r="A61" s="75" t="s">
        <v>17</v>
      </c>
      <c r="B61" s="21" t="s">
        <v>10</v>
      </c>
      <c r="C61" s="21"/>
      <c r="D61" s="38" t="s">
        <v>9</v>
      </c>
      <c r="E61" s="11"/>
      <c r="F61" s="5">
        <v>0</v>
      </c>
      <c r="G61" s="87" t="e">
        <f>SUM(#REF!+#REF!+#REF!)</f>
        <v>#REF!</v>
      </c>
      <c r="H61" s="72" t="e">
        <f>SUM(#REF!+#REF!+#REF!)</f>
        <v>#REF!</v>
      </c>
      <c r="I61" s="124"/>
      <c r="J61" s="124"/>
      <c r="K61" s="124"/>
      <c r="L61" s="124"/>
    </row>
    <row r="62" spans="1:104" s="20" customFormat="1" x14ac:dyDescent="0.3">
      <c r="B62" s="96"/>
      <c r="C62" s="96"/>
      <c r="D62" s="41" t="s">
        <v>83</v>
      </c>
      <c r="E62" s="97">
        <f>H62</f>
        <v>1184</v>
      </c>
      <c r="F62" s="10">
        <v>0</v>
      </c>
      <c r="G62" s="171">
        <f>I62+K62</f>
        <v>1035.74</v>
      </c>
      <c r="H62" s="98">
        <f>J62+L62</f>
        <v>1184</v>
      </c>
      <c r="I62" s="164">
        <v>129.47</v>
      </c>
      <c r="J62" s="163">
        <v>148</v>
      </c>
      <c r="K62" s="164">
        <v>906.27</v>
      </c>
      <c r="L62" s="163">
        <v>1036</v>
      </c>
    </row>
    <row r="63" spans="1:104" s="20" customFormat="1" x14ac:dyDescent="0.3">
      <c r="B63" s="96"/>
      <c r="C63" s="96"/>
      <c r="D63" s="41" t="s">
        <v>84</v>
      </c>
      <c r="E63" s="97">
        <f>H63</f>
        <v>176</v>
      </c>
      <c r="F63" s="10">
        <v>0</v>
      </c>
      <c r="G63" s="171">
        <f>I63+K63</f>
        <v>159.96</v>
      </c>
      <c r="H63" s="98">
        <f>J63+L63</f>
        <v>176</v>
      </c>
      <c r="I63" s="164">
        <v>20</v>
      </c>
      <c r="J63" s="163">
        <v>22</v>
      </c>
      <c r="K63" s="164">
        <v>139.96</v>
      </c>
      <c r="L63" s="163">
        <v>154</v>
      </c>
    </row>
    <row r="64" spans="1:104" s="20" customFormat="1" x14ac:dyDescent="0.3">
      <c r="B64" s="129"/>
      <c r="C64" s="129"/>
      <c r="D64" s="130"/>
      <c r="E64" s="131"/>
      <c r="F64" s="132"/>
      <c r="G64" s="133"/>
      <c r="H64" s="134"/>
      <c r="I64" s="134"/>
      <c r="J64" s="134"/>
      <c r="K64" s="134"/>
      <c r="L64" s="134"/>
    </row>
    <row r="65" spans="2:12" x14ac:dyDescent="0.3">
      <c r="D65" s="43"/>
    </row>
    <row r="66" spans="2:12" s="14" customFormat="1" ht="15.6" x14ac:dyDescent="0.3">
      <c r="B66" s="13" t="s">
        <v>78</v>
      </c>
      <c r="C66" s="13"/>
      <c r="D66" s="30"/>
      <c r="E66" s="31"/>
      <c r="F66" s="31"/>
      <c r="G66" s="77"/>
      <c r="H66" s="65"/>
      <c r="I66" s="194" t="s">
        <v>11</v>
      </c>
      <c r="J66" s="194"/>
      <c r="K66" s="194"/>
      <c r="L66" s="194"/>
    </row>
    <row r="67" spans="2:12" s="14" customFormat="1" ht="14.4" x14ac:dyDescent="0.3">
      <c r="B67" s="200" t="s">
        <v>6</v>
      </c>
      <c r="C67" s="200"/>
      <c r="D67" s="200"/>
      <c r="E67" s="223" t="s">
        <v>8</v>
      </c>
      <c r="F67" s="224"/>
      <c r="G67" s="224"/>
      <c r="H67" s="225"/>
      <c r="I67" s="105"/>
      <c r="J67" s="105"/>
      <c r="K67" s="105"/>
      <c r="L67" s="105"/>
    </row>
    <row r="68" spans="2:12" s="14" customFormat="1" ht="27.6" x14ac:dyDescent="0.3">
      <c r="B68" s="27" t="s">
        <v>4</v>
      </c>
      <c r="C68" s="58" t="s">
        <v>7</v>
      </c>
      <c r="D68" s="58" t="s">
        <v>82</v>
      </c>
      <c r="E68" s="59" t="s">
        <v>2</v>
      </c>
      <c r="F68" s="60" t="s">
        <v>3</v>
      </c>
      <c r="G68" s="88" t="s">
        <v>13</v>
      </c>
      <c r="H68" s="73" t="s">
        <v>16</v>
      </c>
      <c r="I68" s="188" t="s">
        <v>76</v>
      </c>
      <c r="J68" s="189"/>
      <c r="K68" s="189" t="s">
        <v>76</v>
      </c>
      <c r="L68" s="189"/>
    </row>
    <row r="69" spans="2:12" s="14" customFormat="1" x14ac:dyDescent="0.3">
      <c r="B69" s="27"/>
      <c r="C69" s="27"/>
      <c r="D69" s="58"/>
      <c r="E69" s="59"/>
      <c r="F69" s="60"/>
      <c r="G69" s="88" t="s">
        <v>5</v>
      </c>
      <c r="H69" s="73" t="s">
        <v>5</v>
      </c>
      <c r="I69" s="188" t="s">
        <v>0</v>
      </c>
      <c r="J69" s="189"/>
      <c r="K69" s="190" t="s">
        <v>77</v>
      </c>
      <c r="L69" s="191"/>
    </row>
    <row r="70" spans="2:12" s="20" customFormat="1" x14ac:dyDescent="0.3">
      <c r="B70" s="199"/>
      <c r="C70" s="199"/>
      <c r="D70" s="199"/>
      <c r="E70" s="61"/>
      <c r="F70" s="62"/>
      <c r="G70" s="89"/>
      <c r="H70" s="74"/>
      <c r="I70" s="126" t="s">
        <v>14</v>
      </c>
      <c r="J70" s="126" t="s">
        <v>15</v>
      </c>
      <c r="K70" s="126" t="s">
        <v>14</v>
      </c>
      <c r="L70" s="126" t="s">
        <v>15</v>
      </c>
    </row>
    <row r="71" spans="2:12" s="28" customFormat="1" ht="12" customHeight="1" x14ac:dyDescent="0.3">
      <c r="B71" s="127"/>
      <c r="C71" s="128" t="s">
        <v>79</v>
      </c>
      <c r="D71" s="128" t="s">
        <v>83</v>
      </c>
      <c r="E71" s="63">
        <f>J71+L71</f>
        <v>5594</v>
      </c>
      <c r="F71" s="63">
        <f>SUM(F52,F27)</f>
        <v>0</v>
      </c>
      <c r="G71" s="172">
        <f>I71+K71</f>
        <v>4269.9500000000007</v>
      </c>
      <c r="H71" s="173">
        <f>J71+L71</f>
        <v>5594</v>
      </c>
      <c r="I71" s="174">
        <f>I62+I27</f>
        <v>223.73000000000002</v>
      </c>
      <c r="J71" s="174">
        <f>J62+J27</f>
        <v>238</v>
      </c>
      <c r="K71" s="174">
        <f>K62+K27</f>
        <v>4046.2200000000003</v>
      </c>
      <c r="L71" s="174">
        <f>L62+L27</f>
        <v>5356</v>
      </c>
    </row>
    <row r="72" spans="2:12" x14ac:dyDescent="0.3">
      <c r="B72" s="127"/>
      <c r="C72" s="128" t="s">
        <v>79</v>
      </c>
      <c r="D72" s="128" t="s">
        <v>84</v>
      </c>
      <c r="E72" s="63">
        <f>J72+L72</f>
        <v>266</v>
      </c>
      <c r="F72" s="63">
        <f>SUM(F53,F28)</f>
        <v>0</v>
      </c>
      <c r="G72" s="172">
        <f>I72+K72</f>
        <v>632.43000000000006</v>
      </c>
      <c r="H72" s="173">
        <f>J72+L72</f>
        <v>266</v>
      </c>
      <c r="I72" s="174">
        <f>I63+I36</f>
        <v>20</v>
      </c>
      <c r="J72" s="174">
        <f>J63+J36</f>
        <v>22</v>
      </c>
      <c r="K72" s="174">
        <f>K63+K37</f>
        <v>612.43000000000006</v>
      </c>
      <c r="L72" s="174">
        <f>L63+L36</f>
        <v>244</v>
      </c>
    </row>
  </sheetData>
  <sheetProtection algorithmName="SHA-512" hashValue="x/N5vzz81t0sIGR0Ygbp5O38biv88Fm1YmuhjBXNvapJwT/aa6hm4E3ytCmrLDTUiJ5dYotQKTtWT0/lhxn6LQ==" saltValue="INPLySrI370CvjY4FZaZhA==" spinCount="100000" sheet="1" objects="1" scenarios="1" selectLockedCells="1" selectUnlockedCells="1"/>
  <mergeCells count="35">
    <mergeCell ref="E4:H4"/>
    <mergeCell ref="E41:H41"/>
    <mergeCell ref="E57:H57"/>
    <mergeCell ref="E67:H67"/>
    <mergeCell ref="K5:L5"/>
    <mergeCell ref="K6:L6"/>
    <mergeCell ref="I5:J5"/>
    <mergeCell ref="I6:J6"/>
    <mergeCell ref="I30:L30"/>
    <mergeCell ref="E31:H31"/>
    <mergeCell ref="I32:J32"/>
    <mergeCell ref="K32:L32"/>
    <mergeCell ref="I33:J33"/>
    <mergeCell ref="K33:L33"/>
    <mergeCell ref="B70:D70"/>
    <mergeCell ref="B67:D67"/>
    <mergeCell ref="B60:D60"/>
    <mergeCell ref="B44:D44"/>
    <mergeCell ref="B4:D4"/>
    <mergeCell ref="B57:D57"/>
    <mergeCell ref="B41:D41"/>
    <mergeCell ref="B7:D7"/>
    <mergeCell ref="B31:D31"/>
    <mergeCell ref="B34:D34"/>
    <mergeCell ref="I68:J68"/>
    <mergeCell ref="K68:L68"/>
    <mergeCell ref="I69:J69"/>
    <mergeCell ref="K69:L69"/>
    <mergeCell ref="I3:L3"/>
    <mergeCell ref="I56:L56"/>
    <mergeCell ref="I66:L66"/>
    <mergeCell ref="I59:J59"/>
    <mergeCell ref="I58:J58"/>
    <mergeCell ref="K58:L58"/>
    <mergeCell ref="K59:L59"/>
  </mergeCells>
  <phoneticPr fontId="1" type="noConversion"/>
  <printOptions gridLines="1"/>
  <pageMargins left="0.23622047244094491" right="0.23622047244094491" top="0.74803149606299213" bottom="0.74803149606299213" header="0.31496062992125984" footer="0.31496062992125984"/>
  <pageSetup paperSize="66" scale="79" fitToHeight="0" orientation="landscape" r:id="rId1"/>
  <headerFooter alignWithMargins="0">
    <oddHeader>&amp;C&amp;"Arial,Bold"&amp;12Appendix 1 - Nutrient Budget GBLP 2038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397356-bf59-46a5-9f70-88e3aa8e7b18">
      <Terms xmlns="http://schemas.microsoft.com/office/infopath/2007/PartnerControls"/>
    </lcf76f155ced4ddcb4097134ff3c332f>
    <TaxCatchAll xmlns="845b0787-373d-435d-bac2-4e3b0aec6413" xsi:nil="true"/>
    <_dlc_DocId xmlns="845b0787-373d-435d-bac2-4e3b0aec6413">ZYSC2K5E42JK-2083041289-1281</_dlc_DocId>
    <_dlc_DocIdUrl xmlns="845b0787-373d-435d-bac2-4e3b0aec6413">
      <Url>https://fareham.sharepoint.com/teams/PSEVM/_layouts/15/DocIdRedir.aspx?ID=ZYSC2K5E42JK-2083041289-1281</Url>
      <Description>ZYSC2K5E42JK-2083041289-1281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46F04D9CD64C4DAC8CD50B0721F0C8" ma:contentTypeVersion="13" ma:contentTypeDescription="Create a new document." ma:contentTypeScope="" ma:versionID="35039e116c0e2738788e0bd7fc6a5661">
  <xsd:schema xmlns:xsd="http://www.w3.org/2001/XMLSchema" xmlns:xs="http://www.w3.org/2001/XMLSchema" xmlns:p="http://schemas.microsoft.com/office/2006/metadata/properties" xmlns:ns2="845b0787-373d-435d-bac2-4e3b0aec6413" xmlns:ns3="43397356-bf59-46a5-9f70-88e3aa8e7b18" targetNamespace="http://schemas.microsoft.com/office/2006/metadata/properties" ma:root="true" ma:fieldsID="7c389a4f5eef75ee53d7ae5cf657036e" ns2:_="" ns3:_="">
    <xsd:import namespace="845b0787-373d-435d-bac2-4e3b0aec6413"/>
    <xsd:import namespace="43397356-bf59-46a5-9f70-88e3aa8e7b1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b0787-373d-435d-bac2-4e3b0aec641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1a3866cb-ed79-4d89-a4b8-332ed52b04fc}" ma:internalName="TaxCatchAll" ma:showField="CatchAllData" ma:web="845b0787-373d-435d-bac2-4e3b0aec64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97356-bf59-46a5-9f70-88e3aa8e7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7974756-1629-4ae9-9aa4-4222060181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E963DA-460E-4F15-8F0A-1AC38B0F31C5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43397356-bf59-46a5-9f70-88e3aa8e7b18"/>
    <ds:schemaRef ds:uri="845b0787-373d-435d-bac2-4e3b0aec6413"/>
  </ds:schemaRefs>
</ds:datastoreItem>
</file>

<file path=customXml/itemProps2.xml><?xml version="1.0" encoding="utf-8"?>
<ds:datastoreItem xmlns:ds="http://schemas.openxmlformats.org/officeDocument/2006/customXml" ds:itemID="{16817AD0-8473-434C-AE6D-5421E99241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B17D17-42D8-467E-BB65-57F321E1FF6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8AF8C18-5901-4C94-A3ED-53747B18D8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b0787-373d-435d-bac2-4e3b0aec6413"/>
    <ds:schemaRef ds:uri="43397356-bf59-46a5-9f70-88e3aa8e7b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Phasing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Gosport Phasing</dc:title>
  <dc:creator>Penney, Aaron</dc:creator>
  <cp:lastModifiedBy>Glover, Gill</cp:lastModifiedBy>
  <cp:lastPrinted>2026-03-12T14:29:26Z</cp:lastPrinted>
  <dcterms:created xsi:type="dcterms:W3CDTF">1996-10-14T23:33:28Z</dcterms:created>
  <dcterms:modified xsi:type="dcterms:W3CDTF">2026-07-16T14:46:46Z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0x0101001646F04D9CD64C4DAC8CD50B0721F0C8</vt:lpwstr>
  </property>
  <property fmtid="{D5CDD505-2E9C-101B-9397-08002B2CF9AE}" pid="3" name="_dlc_DocIdItemGuid">
    <vt:lpwstr>c5b1db7e-43b1-4f4c-922e-2dfd70d1d992</vt:lpwstr>
  </property>
  <property fmtid="{D5CDD505-2E9C-101B-9397-08002B2CF9AE}" pid="4" name="MediaServiceImageTags">
    <vt:lpwstr/>
  </property>
</Properties>
</file>